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660" windowHeight="12960" tabRatio="762" activeTab="1"/>
  </bookViews>
  <sheets>
    <sheet name="Приложение 1" sheetId="66" r:id="rId1"/>
    <sheet name="Приложение 2" sheetId="62" r:id="rId2"/>
    <sheet name="Приложение 2а" sheetId="68" r:id="rId3"/>
  </sheets>
  <definedNames>
    <definedName name="_xlnm._FilterDatabase" localSheetId="1" hidden="1">'Приложение 2'!$A$7:$Y$209</definedName>
    <definedName name="_xlnm._FilterDatabase" localSheetId="2" hidden="1">'Приложение 2а'!$A$6:$I$88</definedName>
    <definedName name="_xlnm.Print_Titles" localSheetId="0">'Приложение 1'!$A:$V,'Приложение 1'!$5:$6</definedName>
    <definedName name="_xlnm.Print_Titles" localSheetId="1">'Приложение 2'!$A:$Y,'Приложение 2'!$5:$8</definedName>
    <definedName name="_xlnm.Print_Titles" localSheetId="2">'Приложение 2а'!$A:$I,'Приложение 2а'!$5:$7</definedName>
    <definedName name="_xlnm.Print_Area" localSheetId="0">'Приложение 1'!$A$1:$V$68</definedName>
    <definedName name="_xlnm.Print_Area" localSheetId="1">'Приложение 2'!$A$1:$Y$209</definedName>
    <definedName name="_xlnm.Print_Area" localSheetId="2">'Приложение 2а'!$A$1:$I$100</definedName>
  </definedNames>
  <calcPr calcId="152511" refMode="R1C1"/>
</workbook>
</file>

<file path=xl/calcChain.xml><?xml version="1.0" encoding="utf-8"?>
<calcChain xmlns="http://schemas.openxmlformats.org/spreadsheetml/2006/main">
  <c r="C51" i="66" l="1"/>
  <c r="V50" i="66"/>
  <c r="U50" i="66"/>
  <c r="T50" i="66"/>
  <c r="S50" i="66"/>
  <c r="R50" i="66"/>
  <c r="Q50" i="66"/>
  <c r="P50" i="66"/>
  <c r="O50" i="66"/>
  <c r="N50" i="66"/>
  <c r="M50" i="66"/>
  <c r="L50" i="66"/>
  <c r="K50" i="66"/>
  <c r="H50" i="66"/>
  <c r="G50" i="66"/>
  <c r="F50" i="66"/>
  <c r="E50" i="66"/>
  <c r="V52" i="66"/>
  <c r="U52" i="66"/>
  <c r="T52" i="66"/>
  <c r="S52" i="66"/>
  <c r="R52" i="66"/>
  <c r="Q52" i="66"/>
  <c r="P52" i="66"/>
  <c r="O52" i="66"/>
  <c r="N52" i="66"/>
  <c r="M52" i="66"/>
  <c r="L52" i="66"/>
  <c r="K52" i="66"/>
  <c r="H52" i="66"/>
  <c r="G52" i="66"/>
  <c r="F52" i="66"/>
  <c r="E52" i="66"/>
  <c r="C52" i="66" s="1"/>
  <c r="C50" i="66" l="1"/>
  <c r="I29" i="66" l="1"/>
  <c r="D29" i="66"/>
  <c r="E29" i="66"/>
  <c r="F29" i="66"/>
  <c r="G29" i="66"/>
  <c r="H29" i="66"/>
  <c r="J29" i="66"/>
  <c r="K29" i="66"/>
  <c r="L29" i="66"/>
  <c r="M29" i="66"/>
  <c r="N29" i="66"/>
  <c r="O29" i="66"/>
  <c r="P29" i="66"/>
  <c r="Q29" i="66"/>
  <c r="R29" i="66"/>
  <c r="S29" i="66"/>
  <c r="T29" i="66"/>
  <c r="U29" i="66"/>
  <c r="V29" i="66"/>
  <c r="C29" i="66"/>
  <c r="E21" i="66" l="1"/>
  <c r="F21" i="66"/>
  <c r="G21" i="66"/>
  <c r="H21" i="66"/>
  <c r="I21" i="66"/>
  <c r="J21" i="66"/>
  <c r="K21" i="66"/>
  <c r="L21" i="66"/>
  <c r="M21" i="66"/>
  <c r="N21" i="66"/>
  <c r="O21" i="66"/>
  <c r="P21" i="66"/>
  <c r="Q21" i="66"/>
  <c r="R21" i="66"/>
  <c r="S21" i="66"/>
  <c r="T21" i="66"/>
  <c r="U21" i="66"/>
  <c r="V21" i="66"/>
  <c r="D21" i="66"/>
  <c r="V45" i="66"/>
  <c r="U45" i="66"/>
  <c r="T45" i="66"/>
  <c r="S45" i="66"/>
  <c r="R45" i="66"/>
  <c r="Q45" i="66"/>
  <c r="P45" i="66"/>
  <c r="O45" i="66"/>
  <c r="N45" i="66"/>
  <c r="M45" i="66"/>
  <c r="L45" i="66"/>
  <c r="K45" i="66"/>
  <c r="H45" i="66"/>
  <c r="G45" i="66"/>
  <c r="F45" i="66"/>
  <c r="E45" i="66"/>
  <c r="F46" i="66"/>
  <c r="G46" i="66"/>
  <c r="H46" i="66"/>
  <c r="K46" i="66"/>
  <c r="L46" i="66"/>
  <c r="M46" i="66"/>
  <c r="N46" i="66"/>
  <c r="O46" i="66"/>
  <c r="P46" i="66"/>
  <c r="Q46" i="66"/>
  <c r="R46" i="66"/>
  <c r="S46" i="66"/>
  <c r="T46" i="66"/>
  <c r="U46" i="66"/>
  <c r="V46" i="66"/>
  <c r="F47" i="66"/>
  <c r="G47" i="66"/>
  <c r="H47" i="66"/>
  <c r="K47" i="66"/>
  <c r="L47" i="66"/>
  <c r="M47" i="66"/>
  <c r="N47" i="66"/>
  <c r="O47" i="66"/>
  <c r="P47" i="66"/>
  <c r="Q47" i="66"/>
  <c r="R47" i="66"/>
  <c r="S47" i="66"/>
  <c r="T47" i="66"/>
  <c r="U47" i="66"/>
  <c r="V47" i="66"/>
  <c r="F48" i="66"/>
  <c r="G48" i="66"/>
  <c r="H48" i="66"/>
  <c r="K48" i="66"/>
  <c r="L48" i="66"/>
  <c r="M48" i="66"/>
  <c r="N48" i="66"/>
  <c r="O48" i="66"/>
  <c r="P48" i="66"/>
  <c r="Q48" i="66"/>
  <c r="R48" i="66"/>
  <c r="S48" i="66"/>
  <c r="T48" i="66"/>
  <c r="U48" i="66"/>
  <c r="V48" i="66"/>
  <c r="F49" i="66"/>
  <c r="G49" i="66"/>
  <c r="H49" i="66"/>
  <c r="K49" i="66"/>
  <c r="L49" i="66"/>
  <c r="M49" i="66"/>
  <c r="N49" i="66"/>
  <c r="O49" i="66"/>
  <c r="P49" i="66"/>
  <c r="Q49" i="66"/>
  <c r="R49" i="66"/>
  <c r="S49" i="66"/>
  <c r="T49" i="66"/>
  <c r="U49" i="66"/>
  <c r="V49" i="66"/>
  <c r="E47" i="66"/>
  <c r="E48" i="66"/>
  <c r="E49" i="66"/>
  <c r="E46" i="66"/>
  <c r="C9" i="66"/>
  <c r="C21" i="66"/>
  <c r="F104" i="62"/>
  <c r="F103" i="62"/>
  <c r="F102" i="62"/>
  <c r="F101" i="62"/>
  <c r="F100" i="62"/>
  <c r="F99" i="62"/>
  <c r="F98" i="62"/>
  <c r="F97" i="62"/>
  <c r="F96" i="62"/>
  <c r="F95" i="62"/>
  <c r="F94" i="62"/>
  <c r="F93" i="62"/>
  <c r="F92" i="62"/>
  <c r="F107" i="62"/>
  <c r="F108" i="62"/>
  <c r="F109" i="62"/>
  <c r="F110" i="62"/>
  <c r="F111" i="62"/>
  <c r="F112" i="62"/>
  <c r="F113" i="62"/>
  <c r="G114" i="62"/>
  <c r="H114" i="62"/>
  <c r="I114" i="62"/>
  <c r="J114" i="62"/>
  <c r="K114" i="62"/>
  <c r="L114" i="62"/>
  <c r="M114" i="62"/>
  <c r="N114" i="62"/>
  <c r="O114" i="62"/>
  <c r="P114" i="62"/>
  <c r="Q114" i="62"/>
  <c r="R114" i="62"/>
  <c r="S114" i="62"/>
  <c r="T114" i="62"/>
  <c r="U114" i="62"/>
  <c r="V114" i="62"/>
  <c r="W114" i="62"/>
  <c r="X114" i="62"/>
  <c r="Y114" i="62"/>
  <c r="F116" i="62"/>
  <c r="F117" i="62" s="1"/>
  <c r="G117" i="62"/>
  <c r="H117" i="62"/>
  <c r="I117" i="62"/>
  <c r="J117" i="62"/>
  <c r="K117" i="62"/>
  <c r="L117" i="62"/>
  <c r="M117" i="62"/>
  <c r="N117" i="62"/>
  <c r="O117" i="62"/>
  <c r="P117" i="62"/>
  <c r="Q117" i="62"/>
  <c r="R117" i="62"/>
  <c r="S117" i="62"/>
  <c r="T117" i="62"/>
  <c r="U117" i="62"/>
  <c r="V117" i="62"/>
  <c r="W117" i="62"/>
  <c r="X117" i="62"/>
  <c r="Y117" i="62"/>
  <c r="F119" i="62"/>
  <c r="F120" i="62"/>
  <c r="G121" i="62"/>
  <c r="H121" i="62"/>
  <c r="I121" i="62"/>
  <c r="J121" i="62"/>
  <c r="K121" i="62"/>
  <c r="L121" i="62"/>
  <c r="M121" i="62"/>
  <c r="N121" i="62"/>
  <c r="O121" i="62"/>
  <c r="P121" i="62"/>
  <c r="Q121" i="62"/>
  <c r="R121" i="62"/>
  <c r="S121" i="62"/>
  <c r="T121" i="62"/>
  <c r="U121" i="62"/>
  <c r="V121" i="62"/>
  <c r="W121" i="62"/>
  <c r="X121" i="62"/>
  <c r="Y121" i="62"/>
  <c r="F123" i="62"/>
  <c r="F124" i="62" s="1"/>
  <c r="G124" i="62"/>
  <c r="H124" i="62"/>
  <c r="I124" i="62"/>
  <c r="J124" i="62"/>
  <c r="K124" i="62"/>
  <c r="L124" i="62"/>
  <c r="M124" i="62"/>
  <c r="N124" i="62"/>
  <c r="O124" i="62"/>
  <c r="P124" i="62"/>
  <c r="Q124" i="62"/>
  <c r="R124" i="62"/>
  <c r="S124" i="62"/>
  <c r="T124" i="62"/>
  <c r="U124" i="62"/>
  <c r="V124" i="62"/>
  <c r="W124" i="62"/>
  <c r="X124" i="62"/>
  <c r="Y124" i="62"/>
  <c r="F132" i="62"/>
  <c r="G132" i="62"/>
  <c r="H132" i="62"/>
  <c r="I132" i="62"/>
  <c r="J132" i="62"/>
  <c r="K132" i="62"/>
  <c r="L132" i="62"/>
  <c r="M132" i="62"/>
  <c r="N132" i="62"/>
  <c r="O132" i="62"/>
  <c r="P132" i="62"/>
  <c r="Q132" i="62"/>
  <c r="R132" i="62"/>
  <c r="S132" i="62"/>
  <c r="T132" i="62"/>
  <c r="U132" i="62"/>
  <c r="V132" i="62"/>
  <c r="W132" i="62"/>
  <c r="X132" i="62"/>
  <c r="Y132" i="62"/>
  <c r="F134" i="62"/>
  <c r="F135" i="62"/>
  <c r="F136" i="62"/>
  <c r="F137" i="62"/>
  <c r="F138" i="62"/>
  <c r="F139" i="62"/>
  <c r="F140" i="62"/>
  <c r="F141" i="62"/>
  <c r="F142" i="62"/>
  <c r="F143" i="62"/>
  <c r="F144" i="62"/>
  <c r="G145" i="62"/>
  <c r="G146" i="62" s="1"/>
  <c r="D39" i="66" s="1"/>
  <c r="H145" i="62"/>
  <c r="H146" i="62" s="1"/>
  <c r="E39" i="66" s="1"/>
  <c r="I145" i="62"/>
  <c r="J145" i="62"/>
  <c r="K145" i="62"/>
  <c r="L145" i="62"/>
  <c r="M145" i="62"/>
  <c r="N145" i="62"/>
  <c r="O145" i="62"/>
  <c r="P145" i="62"/>
  <c r="Q145" i="62"/>
  <c r="R145" i="62"/>
  <c r="S145" i="62"/>
  <c r="T145" i="62"/>
  <c r="U145" i="62"/>
  <c r="V145" i="62"/>
  <c r="W145" i="62"/>
  <c r="W146" i="62" s="1"/>
  <c r="T39" i="66" s="1"/>
  <c r="X145" i="62"/>
  <c r="Y145" i="62"/>
  <c r="K146" i="62"/>
  <c r="H39" i="66" s="1"/>
  <c r="U146" i="62"/>
  <c r="R39" i="66" s="1"/>
  <c r="F149" i="62"/>
  <c r="F150" i="62"/>
  <c r="F151" i="62"/>
  <c r="F152" i="62"/>
  <c r="F153" i="62"/>
  <c r="F154" i="62"/>
  <c r="F155" i="62"/>
  <c r="F156" i="62"/>
  <c r="G157" i="62"/>
  <c r="H157" i="62"/>
  <c r="I157" i="62"/>
  <c r="J157" i="62"/>
  <c r="K157" i="62"/>
  <c r="L157" i="62"/>
  <c r="M157" i="62"/>
  <c r="N157" i="62"/>
  <c r="O157" i="62"/>
  <c r="P157" i="62"/>
  <c r="Q157" i="62"/>
  <c r="R157" i="62"/>
  <c r="S157" i="62"/>
  <c r="T157" i="62"/>
  <c r="U157" i="62"/>
  <c r="V157" i="62"/>
  <c r="W157" i="62"/>
  <c r="X157" i="62"/>
  <c r="Y157" i="62"/>
  <c r="F159" i="62"/>
  <c r="F160" i="62"/>
  <c r="F161" i="62"/>
  <c r="G162" i="62"/>
  <c r="H162" i="62"/>
  <c r="I162" i="62"/>
  <c r="J162" i="62"/>
  <c r="K162" i="62"/>
  <c r="L162" i="62"/>
  <c r="L182" i="62" s="1"/>
  <c r="I41" i="66" s="1"/>
  <c r="M162" i="62"/>
  <c r="N162" i="62"/>
  <c r="O162" i="62"/>
  <c r="P162" i="62"/>
  <c r="Q162" i="62"/>
  <c r="R162" i="62"/>
  <c r="S162" i="62"/>
  <c r="T162" i="62"/>
  <c r="T182" i="62" s="1"/>
  <c r="Q41" i="66" s="1"/>
  <c r="U162" i="62"/>
  <c r="V162" i="62"/>
  <c r="W162" i="62"/>
  <c r="X162" i="62"/>
  <c r="Y162" i="62"/>
  <c r="F164" i="62"/>
  <c r="F165" i="62"/>
  <c r="F166" i="62"/>
  <c r="G167" i="62"/>
  <c r="H167" i="62"/>
  <c r="I167" i="62"/>
  <c r="J167" i="62"/>
  <c r="J182" i="62" s="1"/>
  <c r="G41" i="66" s="1"/>
  <c r="K167" i="62"/>
  <c r="L167" i="62"/>
  <c r="M167" i="62"/>
  <c r="N167" i="62"/>
  <c r="N182" i="62" s="1"/>
  <c r="K41" i="66" s="1"/>
  <c r="O167" i="62"/>
  <c r="P167" i="62"/>
  <c r="Q167" i="62"/>
  <c r="R167" i="62"/>
  <c r="R182" i="62" s="1"/>
  <c r="O41" i="66" s="1"/>
  <c r="S167" i="62"/>
  <c r="T167" i="62"/>
  <c r="U167" i="62"/>
  <c r="V167" i="62"/>
  <c r="V182" i="62" s="1"/>
  <c r="S41" i="66" s="1"/>
  <c r="W167" i="62"/>
  <c r="X167" i="62"/>
  <c r="Y167" i="62"/>
  <c r="F173" i="62"/>
  <c r="G173" i="62"/>
  <c r="H173" i="62"/>
  <c r="H182" i="62" s="1"/>
  <c r="E41" i="66" s="1"/>
  <c r="I173" i="62"/>
  <c r="J173" i="62"/>
  <c r="K173" i="62"/>
  <c r="L173" i="62"/>
  <c r="M173" i="62"/>
  <c r="N173" i="62"/>
  <c r="O173" i="62"/>
  <c r="P173" i="62"/>
  <c r="Q173" i="62"/>
  <c r="R173" i="62"/>
  <c r="S173" i="62"/>
  <c r="T173" i="62"/>
  <c r="U173" i="62"/>
  <c r="V173" i="62"/>
  <c r="W173" i="62"/>
  <c r="X173" i="62"/>
  <c r="Y173" i="62"/>
  <c r="F175" i="62"/>
  <c r="F176" i="62" s="1"/>
  <c r="G176" i="62"/>
  <c r="H176" i="62"/>
  <c r="I176" i="62"/>
  <c r="J176" i="62"/>
  <c r="K176" i="62"/>
  <c r="L176" i="62"/>
  <c r="M176" i="62"/>
  <c r="N176" i="62"/>
  <c r="O176" i="62"/>
  <c r="P176" i="62"/>
  <c r="Q176" i="62"/>
  <c r="R176" i="62"/>
  <c r="S176" i="62"/>
  <c r="T176" i="62"/>
  <c r="U176" i="62"/>
  <c r="V176" i="62"/>
  <c r="W176" i="62"/>
  <c r="X176" i="62"/>
  <c r="Y176" i="62"/>
  <c r="F181" i="62"/>
  <c r="G181" i="62"/>
  <c r="H181" i="62"/>
  <c r="I181" i="62"/>
  <c r="J181" i="62"/>
  <c r="K181" i="62"/>
  <c r="L181" i="62"/>
  <c r="M181" i="62"/>
  <c r="N181" i="62"/>
  <c r="O181" i="62"/>
  <c r="P181" i="62"/>
  <c r="Q181" i="62"/>
  <c r="R181" i="62"/>
  <c r="S181" i="62"/>
  <c r="T181" i="62"/>
  <c r="U181" i="62"/>
  <c r="V181" i="62"/>
  <c r="W181" i="62"/>
  <c r="X181" i="62"/>
  <c r="Y181" i="62"/>
  <c r="P182" i="62"/>
  <c r="M41" i="66" s="1"/>
  <c r="X182" i="62"/>
  <c r="U41" i="66" s="1"/>
  <c r="F185" i="62"/>
  <c r="F186" i="62"/>
  <c r="F187" i="62"/>
  <c r="G188" i="62"/>
  <c r="D43" i="66" s="1"/>
  <c r="H188" i="62"/>
  <c r="E43" i="66" s="1"/>
  <c r="I188" i="62"/>
  <c r="F43" i="66" s="1"/>
  <c r="J188" i="62"/>
  <c r="G43" i="66" s="1"/>
  <c r="K188" i="62"/>
  <c r="H43" i="66" s="1"/>
  <c r="L188" i="62"/>
  <c r="I43" i="66" s="1"/>
  <c r="M188" i="62"/>
  <c r="J43" i="66" s="1"/>
  <c r="N188" i="62"/>
  <c r="K43" i="66" s="1"/>
  <c r="O188" i="62"/>
  <c r="L43" i="66" s="1"/>
  <c r="P188" i="62"/>
  <c r="M43" i="66" s="1"/>
  <c r="Q188" i="62"/>
  <c r="N43" i="66" s="1"/>
  <c r="R188" i="62"/>
  <c r="O43" i="66" s="1"/>
  <c r="S188" i="62"/>
  <c r="P43" i="66" s="1"/>
  <c r="T188" i="62"/>
  <c r="Q43" i="66" s="1"/>
  <c r="U188" i="62"/>
  <c r="R43" i="66" s="1"/>
  <c r="V188" i="62"/>
  <c r="S43" i="66" s="1"/>
  <c r="W188" i="62"/>
  <c r="T43" i="66" s="1"/>
  <c r="X188" i="62"/>
  <c r="U43" i="66" s="1"/>
  <c r="Y188" i="62"/>
  <c r="V43" i="66" s="1"/>
  <c r="F190" i="62"/>
  <c r="F193" i="62"/>
  <c r="F89" i="62"/>
  <c r="F88" i="62"/>
  <c r="F87" i="62"/>
  <c r="F86" i="62"/>
  <c r="F85" i="62"/>
  <c r="F84" i="62"/>
  <c r="F83" i="62"/>
  <c r="F82" i="62"/>
  <c r="F81" i="62"/>
  <c r="F80" i="62"/>
  <c r="F79" i="62"/>
  <c r="F78" i="62"/>
  <c r="F77" i="62"/>
  <c r="F76" i="62"/>
  <c r="F75" i="62"/>
  <c r="F74" i="62"/>
  <c r="F73" i="62"/>
  <c r="F72" i="62"/>
  <c r="F71" i="62"/>
  <c r="F70" i="62"/>
  <c r="F69" i="62"/>
  <c r="F68" i="62"/>
  <c r="F67" i="62"/>
  <c r="F66" i="62"/>
  <c r="F65" i="62"/>
  <c r="F64" i="62"/>
  <c r="F63" i="62"/>
  <c r="X146" i="62" l="1"/>
  <c r="U39" i="66" s="1"/>
  <c r="T146" i="62"/>
  <c r="Q39" i="66" s="1"/>
  <c r="P146" i="62"/>
  <c r="M39" i="66" s="1"/>
  <c r="Y146" i="62"/>
  <c r="V39" i="66" s="1"/>
  <c r="Q146" i="62"/>
  <c r="N39" i="66" s="1"/>
  <c r="M146" i="62"/>
  <c r="J39" i="66" s="1"/>
  <c r="I146" i="62"/>
  <c r="F39" i="66" s="1"/>
  <c r="C49" i="66"/>
  <c r="C43" i="66"/>
  <c r="S146" i="62"/>
  <c r="P39" i="66" s="1"/>
  <c r="O146" i="62"/>
  <c r="L39" i="66" s="1"/>
  <c r="F162" i="62"/>
  <c r="L146" i="62"/>
  <c r="I39" i="66" s="1"/>
  <c r="F121" i="62"/>
  <c r="F114" i="62"/>
  <c r="S182" i="62"/>
  <c r="P41" i="66" s="1"/>
  <c r="G182" i="62"/>
  <c r="D41" i="66" s="1"/>
  <c r="F188" i="62"/>
  <c r="F167" i="62"/>
  <c r="F145" i="62"/>
  <c r="F146" i="62" s="1"/>
  <c r="V146" i="62"/>
  <c r="S39" i="66" s="1"/>
  <c r="R146" i="62"/>
  <c r="O39" i="66" s="1"/>
  <c r="N146" i="62"/>
  <c r="K39" i="66" s="1"/>
  <c r="J146" i="62"/>
  <c r="G39" i="66" s="1"/>
  <c r="C39" i="66" s="1"/>
  <c r="W182" i="62"/>
  <c r="T41" i="66" s="1"/>
  <c r="K182" i="62"/>
  <c r="H41" i="66" s="1"/>
  <c r="Y182" i="62"/>
  <c r="V41" i="66" s="1"/>
  <c r="U182" i="62"/>
  <c r="R41" i="66" s="1"/>
  <c r="Q182" i="62"/>
  <c r="N41" i="66" s="1"/>
  <c r="M182" i="62"/>
  <c r="J41" i="66" s="1"/>
  <c r="I182" i="62"/>
  <c r="F41" i="66" s="1"/>
  <c r="C41" i="66" s="1"/>
  <c r="O182" i="62"/>
  <c r="L41" i="66" s="1"/>
  <c r="F157" i="62"/>
  <c r="F182" i="62" l="1"/>
  <c r="F61" i="68" l="1"/>
  <c r="F62" i="68" s="1"/>
  <c r="D47" i="66" s="1"/>
  <c r="I79" i="68"/>
  <c r="H79" i="68"/>
  <c r="G79" i="68"/>
  <c r="F78" i="68"/>
  <c r="F77" i="68"/>
  <c r="I86" i="68"/>
  <c r="H86" i="68"/>
  <c r="G86" i="68"/>
  <c r="F85" i="68"/>
  <c r="I83" i="68"/>
  <c r="H83" i="68"/>
  <c r="G83" i="68"/>
  <c r="F82" i="68"/>
  <c r="F81" i="68"/>
  <c r="I75" i="68"/>
  <c r="H75" i="68"/>
  <c r="G75" i="68"/>
  <c r="F74" i="68"/>
  <c r="F73" i="68"/>
  <c r="I71" i="68"/>
  <c r="H71" i="68"/>
  <c r="G71" i="68"/>
  <c r="F70" i="68"/>
  <c r="F75" i="68" l="1"/>
  <c r="F86" i="68"/>
  <c r="F83" i="68"/>
  <c r="F79" i="68"/>
  <c r="F71" i="68"/>
  <c r="I68" i="68" l="1"/>
  <c r="I87" i="68" s="1"/>
  <c r="H68" i="68"/>
  <c r="H87" i="68" s="1"/>
  <c r="G68" i="68"/>
  <c r="G87" i="68" s="1"/>
  <c r="F67" i="68"/>
  <c r="F66" i="68"/>
  <c r="F65" i="68"/>
  <c r="I61" i="68"/>
  <c r="I62" i="68" s="1"/>
  <c r="J47" i="66" s="1"/>
  <c r="H61" i="68"/>
  <c r="H62" i="68" s="1"/>
  <c r="I47" i="66" s="1"/>
  <c r="C47" i="66" s="1"/>
  <c r="G61" i="68"/>
  <c r="G62" i="68" s="1"/>
  <c r="I54" i="68"/>
  <c r="H54" i="68"/>
  <c r="G54" i="68"/>
  <c r="F53" i="68"/>
  <c r="F54" i="68" s="1"/>
  <c r="I51" i="68"/>
  <c r="H51" i="68"/>
  <c r="G51" i="68"/>
  <c r="F50" i="68"/>
  <c r="F49" i="68"/>
  <c r="F48" i="68"/>
  <c r="I44" i="68"/>
  <c r="H44" i="68"/>
  <c r="G44" i="68"/>
  <c r="F43" i="68"/>
  <c r="F44" i="68" s="1"/>
  <c r="I41" i="68"/>
  <c r="H41" i="68"/>
  <c r="G41" i="68"/>
  <c r="F40" i="68"/>
  <c r="F41" i="68" s="1"/>
  <c r="I38" i="68"/>
  <c r="H38" i="68"/>
  <c r="G38" i="68"/>
  <c r="F37" i="68"/>
  <c r="F36" i="68"/>
  <c r="I34" i="68"/>
  <c r="H34" i="68"/>
  <c r="G34" i="68"/>
  <c r="F33" i="68"/>
  <c r="F32" i="68"/>
  <c r="F31" i="68"/>
  <c r="I29" i="68"/>
  <c r="H29" i="68"/>
  <c r="G29" i="68"/>
  <c r="F29" i="68"/>
  <c r="I22" i="68"/>
  <c r="H22" i="68"/>
  <c r="G22" i="68"/>
  <c r="F21" i="68"/>
  <c r="F22" i="68" s="1"/>
  <c r="I19" i="68"/>
  <c r="H19" i="68"/>
  <c r="G19" i="68"/>
  <c r="F18" i="68"/>
  <c r="F17" i="68"/>
  <c r="F16" i="68"/>
  <c r="F15" i="68"/>
  <c r="F14" i="68"/>
  <c r="F13" i="68"/>
  <c r="F12" i="68"/>
  <c r="F11" i="68"/>
  <c r="F10" i="68"/>
  <c r="H45" i="68" l="1"/>
  <c r="I46" i="66" s="1"/>
  <c r="I45" i="66" s="1"/>
  <c r="H55" i="68"/>
  <c r="I45" i="68"/>
  <c r="J46" i="66" s="1"/>
  <c r="I55" i="68"/>
  <c r="J48" i="66" s="1"/>
  <c r="J45" i="66" s="1"/>
  <c r="G45" i="68"/>
  <c r="D46" i="66" s="1"/>
  <c r="G55" i="68"/>
  <c r="D48" i="66" s="1"/>
  <c r="F19" i="68"/>
  <c r="F34" i="68"/>
  <c r="F68" i="68"/>
  <c r="F87" i="68" s="1"/>
  <c r="F38" i="68"/>
  <c r="F51" i="68"/>
  <c r="F55" i="68" s="1"/>
  <c r="C15" i="66"/>
  <c r="C48" i="66" l="1"/>
  <c r="D45" i="66"/>
  <c r="C46" i="66"/>
  <c r="C45" i="66" s="1"/>
  <c r="H88" i="68"/>
  <c r="G88" i="68"/>
  <c r="F45" i="68"/>
  <c r="F88" i="68" s="1"/>
  <c r="I88" i="68"/>
  <c r="F58" i="62" l="1"/>
  <c r="O24" i="62" l="1"/>
  <c r="N53" i="62"/>
  <c r="O53" i="62"/>
  <c r="P53" i="62"/>
  <c r="Q53" i="62"/>
  <c r="R53" i="62"/>
  <c r="S53" i="62"/>
  <c r="T53" i="62"/>
  <c r="U53" i="62"/>
  <c r="V53" i="62"/>
  <c r="W53" i="62"/>
  <c r="X53" i="62"/>
  <c r="Y53" i="62"/>
  <c r="F46" i="62" l="1"/>
  <c r="S105" i="62" l="1"/>
  <c r="R105" i="62"/>
  <c r="Q105" i="62"/>
  <c r="P105" i="62"/>
  <c r="S90" i="62"/>
  <c r="S125" i="62" s="1"/>
  <c r="P40" i="66" s="1"/>
  <c r="R90" i="62"/>
  <c r="R125" i="62" s="1"/>
  <c r="O40" i="66" s="1"/>
  <c r="Q90" i="62"/>
  <c r="Q125" i="62" s="1"/>
  <c r="N40" i="66" s="1"/>
  <c r="P90" i="62"/>
  <c r="S59" i="62"/>
  <c r="R59" i="62"/>
  <c r="Q59" i="62"/>
  <c r="P59" i="62"/>
  <c r="S56" i="62"/>
  <c r="R56" i="62"/>
  <c r="Q56" i="62"/>
  <c r="P56" i="62"/>
  <c r="S49" i="62"/>
  <c r="R49" i="62"/>
  <c r="Q49" i="62"/>
  <c r="P49" i="62"/>
  <c r="S44" i="62"/>
  <c r="R44" i="62"/>
  <c r="Q44" i="62"/>
  <c r="P44" i="62"/>
  <c r="S34" i="62"/>
  <c r="R34" i="62"/>
  <c r="Q34" i="62"/>
  <c r="P34" i="62"/>
  <c r="S27" i="62"/>
  <c r="R27" i="62"/>
  <c r="Q27" i="62"/>
  <c r="P27" i="62"/>
  <c r="S24" i="62"/>
  <c r="R24" i="62"/>
  <c r="Q24" i="62"/>
  <c r="P24" i="62"/>
  <c r="O105" i="62"/>
  <c r="N105" i="62"/>
  <c r="O90" i="62"/>
  <c r="O125" i="62" s="1"/>
  <c r="L40" i="66" s="1"/>
  <c r="N90" i="62"/>
  <c r="N125" i="62" s="1"/>
  <c r="K40" i="66" s="1"/>
  <c r="O59" i="62"/>
  <c r="N59" i="62"/>
  <c r="O56" i="62"/>
  <c r="N56" i="62"/>
  <c r="O49" i="62"/>
  <c r="N49" i="62"/>
  <c r="O44" i="62"/>
  <c r="N44" i="62"/>
  <c r="O34" i="62"/>
  <c r="N34" i="62"/>
  <c r="O27" i="62"/>
  <c r="N27" i="62"/>
  <c r="N24" i="62"/>
  <c r="L105" i="62"/>
  <c r="K105" i="62"/>
  <c r="L90" i="62"/>
  <c r="L125" i="62" s="1"/>
  <c r="I40" i="66" s="1"/>
  <c r="K90" i="62"/>
  <c r="L59" i="62"/>
  <c r="K59" i="62"/>
  <c r="L56" i="62"/>
  <c r="K56" i="62"/>
  <c r="L53" i="62"/>
  <c r="K53" i="62"/>
  <c r="L49" i="62"/>
  <c r="K49" i="62"/>
  <c r="L44" i="62"/>
  <c r="K44" i="62"/>
  <c r="L34" i="62"/>
  <c r="K34" i="62"/>
  <c r="L27" i="62"/>
  <c r="K27" i="62"/>
  <c r="L24" i="62"/>
  <c r="K24" i="62"/>
  <c r="J105" i="62"/>
  <c r="J90" i="62"/>
  <c r="J125" i="62" s="1"/>
  <c r="G40" i="66" s="1"/>
  <c r="J59" i="62"/>
  <c r="J56" i="62"/>
  <c r="J53" i="62"/>
  <c r="J49" i="62"/>
  <c r="J44" i="62"/>
  <c r="J34" i="62"/>
  <c r="J27" i="62"/>
  <c r="J24" i="62"/>
  <c r="I105" i="62"/>
  <c r="I90" i="62"/>
  <c r="I59" i="62"/>
  <c r="I56" i="62"/>
  <c r="I53" i="62"/>
  <c r="I49" i="62"/>
  <c r="I44" i="62"/>
  <c r="I34" i="62"/>
  <c r="I27" i="62"/>
  <c r="I24" i="62"/>
  <c r="H105" i="62"/>
  <c r="H90" i="62"/>
  <c r="H125" i="62" s="1"/>
  <c r="E40" i="66" s="1"/>
  <c r="H59" i="62"/>
  <c r="H56" i="62"/>
  <c r="H53" i="62"/>
  <c r="H49" i="62"/>
  <c r="H44" i="62"/>
  <c r="H34" i="62"/>
  <c r="H27" i="62"/>
  <c r="H24" i="62"/>
  <c r="C55" i="66"/>
  <c r="P17" i="66"/>
  <c r="O17" i="66"/>
  <c r="N17" i="66"/>
  <c r="M17" i="66"/>
  <c r="L17" i="66"/>
  <c r="K17" i="66"/>
  <c r="I17" i="66"/>
  <c r="H17" i="66"/>
  <c r="G17" i="66"/>
  <c r="F17" i="66"/>
  <c r="E17" i="66"/>
  <c r="J17" i="66"/>
  <c r="Q17" i="66"/>
  <c r="R17" i="66"/>
  <c r="S17" i="66"/>
  <c r="T17" i="66"/>
  <c r="U17" i="66"/>
  <c r="V17" i="66"/>
  <c r="D17" i="66"/>
  <c r="K125" i="62" l="1"/>
  <c r="H40" i="66" s="1"/>
  <c r="P125" i="62"/>
  <c r="M40" i="66" s="1"/>
  <c r="I125" i="62"/>
  <c r="F40" i="66" s="1"/>
  <c r="P60" i="62"/>
  <c r="M38" i="66" s="1"/>
  <c r="R60" i="62"/>
  <c r="O38" i="66" s="1"/>
  <c r="Q60" i="62"/>
  <c r="N38" i="66" s="1"/>
  <c r="S60" i="62"/>
  <c r="P38" i="66" s="1"/>
  <c r="N60" i="62"/>
  <c r="K38" i="66" s="1"/>
  <c r="O60" i="62"/>
  <c r="L38" i="66" s="1"/>
  <c r="K60" i="62"/>
  <c r="H38" i="66" s="1"/>
  <c r="L60" i="62"/>
  <c r="I38" i="66" s="1"/>
  <c r="J60" i="62"/>
  <c r="G38" i="66" s="1"/>
  <c r="I60" i="62"/>
  <c r="F38" i="66" s="1"/>
  <c r="H60" i="62"/>
  <c r="E38" i="66" s="1"/>
  <c r="P191" i="62" l="1"/>
  <c r="M44" i="66" s="1"/>
  <c r="R191" i="62"/>
  <c r="S191" i="62"/>
  <c r="Q191" i="62"/>
  <c r="N44" i="66" s="1"/>
  <c r="H191" i="62"/>
  <c r="K191" i="62"/>
  <c r="H44" i="66" s="1"/>
  <c r="I191" i="62"/>
  <c r="F44" i="66" s="1"/>
  <c r="J191" i="62"/>
  <c r="N191" i="62"/>
  <c r="O191" i="62"/>
  <c r="L191" i="62"/>
  <c r="I44" i="66" s="1"/>
  <c r="Y105" i="62"/>
  <c r="X105" i="62"/>
  <c r="W105" i="62"/>
  <c r="V105" i="62"/>
  <c r="U105" i="62"/>
  <c r="T105" i="62"/>
  <c r="M105" i="62"/>
  <c r="G105" i="62"/>
  <c r="S194" i="62" l="1"/>
  <c r="P44" i="66"/>
  <c r="P194" i="62"/>
  <c r="J194" i="62"/>
  <c r="G44" i="66"/>
  <c r="O194" i="62"/>
  <c r="L44" i="66"/>
  <c r="N194" i="62"/>
  <c r="K44" i="66"/>
  <c r="H194" i="62"/>
  <c r="E44" i="66"/>
  <c r="R194" i="62"/>
  <c r="O44" i="66"/>
  <c r="J192" i="62"/>
  <c r="G42" i="66" s="1"/>
  <c r="G37" i="66" s="1"/>
  <c r="K192" i="62"/>
  <c r="H42" i="66" s="1"/>
  <c r="H37" i="66" s="1"/>
  <c r="K194" i="62"/>
  <c r="N192" i="62"/>
  <c r="K42" i="66" s="1"/>
  <c r="K37" i="66" s="1"/>
  <c r="L192" i="62"/>
  <c r="I42" i="66" s="1"/>
  <c r="I37" i="66" s="1"/>
  <c r="L194" i="62"/>
  <c r="H192" i="62"/>
  <c r="E42" i="66" s="1"/>
  <c r="E37" i="66" s="1"/>
  <c r="R192" i="62"/>
  <c r="O42" i="66" s="1"/>
  <c r="O37" i="66" s="1"/>
  <c r="P192" i="62"/>
  <c r="M42" i="66" s="1"/>
  <c r="M37" i="66" s="1"/>
  <c r="S192" i="62"/>
  <c r="P42" i="66" s="1"/>
  <c r="P37" i="66" s="1"/>
  <c r="O192" i="62"/>
  <c r="L42" i="66" s="1"/>
  <c r="L37" i="66" s="1"/>
  <c r="I192" i="62"/>
  <c r="F42" i="66" s="1"/>
  <c r="F37" i="66" s="1"/>
  <c r="Q192" i="62"/>
  <c r="N42" i="66" s="1"/>
  <c r="N37" i="66" s="1"/>
  <c r="Q194" i="62"/>
  <c r="I194" i="62"/>
  <c r="F105" i="62"/>
  <c r="F38" i="62" l="1"/>
  <c r="F37" i="62"/>
  <c r="F40" i="62"/>
  <c r="F39" i="62"/>
  <c r="C19" i="66" l="1"/>
  <c r="C54" i="66" l="1"/>
  <c r="F47" i="62" l="1"/>
  <c r="F48" i="62"/>
  <c r="C20" i="66" l="1"/>
  <c r="C18" i="66"/>
  <c r="C17" i="66"/>
  <c r="F26" i="62" l="1"/>
  <c r="F16" i="62"/>
  <c r="F17" i="62"/>
  <c r="F18" i="62"/>
  <c r="F19" i="62"/>
  <c r="F20" i="62"/>
  <c r="F21" i="62"/>
  <c r="F22" i="62"/>
  <c r="F23" i="62"/>
  <c r="G90" i="62" l="1"/>
  <c r="G125" i="62" s="1"/>
  <c r="D40" i="66" s="1"/>
  <c r="M90" i="62"/>
  <c r="M125" i="62" s="1"/>
  <c r="J40" i="66" s="1"/>
  <c r="T90" i="62"/>
  <c r="T125" i="62" s="1"/>
  <c r="Q40" i="66" s="1"/>
  <c r="U90" i="62"/>
  <c r="U125" i="62" s="1"/>
  <c r="R40" i="66" s="1"/>
  <c r="V90" i="62"/>
  <c r="V125" i="62" s="1"/>
  <c r="S40" i="66" s="1"/>
  <c r="W90" i="62"/>
  <c r="W125" i="62" s="1"/>
  <c r="T40" i="66" s="1"/>
  <c r="X90" i="62"/>
  <c r="X125" i="62" s="1"/>
  <c r="U40" i="66" s="1"/>
  <c r="Y90" i="62"/>
  <c r="Y125" i="62" s="1"/>
  <c r="V40" i="66" s="1"/>
  <c r="G59" i="62"/>
  <c r="M59" i="62"/>
  <c r="T59" i="62"/>
  <c r="U59" i="62"/>
  <c r="V59" i="62"/>
  <c r="W59" i="62"/>
  <c r="X59" i="62"/>
  <c r="Y59" i="62"/>
  <c r="G56" i="62"/>
  <c r="M56" i="62"/>
  <c r="T56" i="62"/>
  <c r="U56" i="62"/>
  <c r="V56" i="62"/>
  <c r="W56" i="62"/>
  <c r="X56" i="62"/>
  <c r="Y56" i="62"/>
  <c r="M53" i="62"/>
  <c r="M49" i="62"/>
  <c r="T49" i="62"/>
  <c r="U49" i="62"/>
  <c r="V49" i="62"/>
  <c r="W49" i="62"/>
  <c r="X49" i="62"/>
  <c r="Y49" i="62"/>
  <c r="G44" i="62"/>
  <c r="M44" i="62"/>
  <c r="T44" i="62"/>
  <c r="U44" i="62"/>
  <c r="V44" i="62"/>
  <c r="W44" i="62"/>
  <c r="X44" i="62"/>
  <c r="Y44" i="62"/>
  <c r="G34" i="62"/>
  <c r="M34" i="62"/>
  <c r="T34" i="62"/>
  <c r="U34" i="62"/>
  <c r="V34" i="62"/>
  <c r="W34" i="62"/>
  <c r="X34" i="62"/>
  <c r="Y34" i="62"/>
  <c r="G27" i="62"/>
  <c r="M27" i="62"/>
  <c r="T27" i="62"/>
  <c r="U27" i="62"/>
  <c r="V27" i="62"/>
  <c r="W27" i="62"/>
  <c r="X27" i="62"/>
  <c r="Y27" i="62"/>
  <c r="M24" i="62"/>
  <c r="T24" i="62"/>
  <c r="U24" i="62"/>
  <c r="V24" i="62"/>
  <c r="W24" i="62"/>
  <c r="X24" i="62"/>
  <c r="Y24" i="62"/>
  <c r="F55" i="62"/>
  <c r="F56" i="62" s="1"/>
  <c r="F52" i="62"/>
  <c r="F41" i="62"/>
  <c r="F42" i="62"/>
  <c r="F43" i="62"/>
  <c r="F36" i="62"/>
  <c r="F27" i="62"/>
  <c r="C40" i="66" l="1"/>
  <c r="F90" i="62"/>
  <c r="F125" i="62" s="1"/>
  <c r="X60" i="62"/>
  <c r="U38" i="66" s="1"/>
  <c r="W60" i="62"/>
  <c r="T38" i="66" s="1"/>
  <c r="M60" i="62"/>
  <c r="J38" i="66" s="1"/>
  <c r="V60" i="62"/>
  <c r="S38" i="66" s="1"/>
  <c r="U60" i="62"/>
  <c r="R38" i="66" s="1"/>
  <c r="Y60" i="62"/>
  <c r="V38" i="66" s="1"/>
  <c r="T60" i="62"/>
  <c r="Q38" i="66" s="1"/>
  <c r="F34" i="62"/>
  <c r="F59" i="62"/>
  <c r="F44" i="62"/>
  <c r="X191" i="62" l="1"/>
  <c r="U44" i="66" s="1"/>
  <c r="T191" i="62"/>
  <c r="Q44" i="66" s="1"/>
  <c r="M191" i="62"/>
  <c r="J44" i="66" s="1"/>
  <c r="V191" i="62"/>
  <c r="U191" i="62"/>
  <c r="R44" i="66" s="1"/>
  <c r="W191" i="62"/>
  <c r="Y191" i="62"/>
  <c r="V44" i="66" s="1"/>
  <c r="V194" i="62" l="1"/>
  <c r="S44" i="66"/>
  <c r="W194" i="62"/>
  <c r="T44" i="66"/>
  <c r="M192" i="62"/>
  <c r="J42" i="66" s="1"/>
  <c r="J37" i="66" s="1"/>
  <c r="X192" i="62"/>
  <c r="U42" i="66" s="1"/>
  <c r="U37" i="66" s="1"/>
  <c r="W192" i="62"/>
  <c r="T42" i="66" s="1"/>
  <c r="T37" i="66" s="1"/>
  <c r="T192" i="62"/>
  <c r="Q42" i="66" s="1"/>
  <c r="Q37" i="66" s="1"/>
  <c r="X194" i="62"/>
  <c r="U192" i="62"/>
  <c r="R42" i="66" s="1"/>
  <c r="R37" i="66" s="1"/>
  <c r="U194" i="62"/>
  <c r="Y192" i="62"/>
  <c r="V42" i="66" s="1"/>
  <c r="V37" i="66" s="1"/>
  <c r="V192" i="62"/>
  <c r="S42" i="66" s="1"/>
  <c r="S37" i="66" s="1"/>
  <c r="Y194" i="62"/>
  <c r="M194" i="62"/>
  <c r="T194" i="62"/>
  <c r="G49" i="62"/>
  <c r="F49" i="62"/>
  <c r="F13" i="62"/>
  <c r="F15" i="62"/>
  <c r="F12" i="62"/>
  <c r="F14" i="62"/>
  <c r="G53" i="62" l="1"/>
  <c r="F51" i="62"/>
  <c r="F53" i="62" s="1"/>
  <c r="F11" i="62" l="1"/>
  <c r="G24" i="62"/>
  <c r="F24" i="62" l="1"/>
  <c r="F60" i="62" s="1"/>
  <c r="G60" i="62"/>
  <c r="D38" i="66" s="1"/>
  <c r="C38" i="66" l="1"/>
  <c r="F191" i="62"/>
  <c r="F192" i="62" s="1"/>
  <c r="G191" i="62"/>
  <c r="D44" i="66" s="1"/>
  <c r="C44" i="66" s="1"/>
  <c r="F194" i="62" l="1"/>
  <c r="G192" i="62"/>
  <c r="D42" i="66" s="1"/>
  <c r="G194" i="62"/>
  <c r="C42" i="66" l="1"/>
  <c r="C37" i="66" s="1"/>
  <c r="D37" i="66"/>
</calcChain>
</file>

<file path=xl/sharedStrings.xml><?xml version="1.0" encoding="utf-8"?>
<sst xmlns="http://schemas.openxmlformats.org/spreadsheetml/2006/main" count="1995" uniqueCount="417">
  <si>
    <t>Всего услуг</t>
  </si>
  <si>
    <t>--------</t>
  </si>
  <si>
    <t>Наименование показателя</t>
  </si>
  <si>
    <t>Всего</t>
  </si>
  <si>
    <t>МО Красноселькупский район</t>
  </si>
  <si>
    <t>МО Шурышкарский район</t>
  </si>
  <si>
    <t>МО Тазовский район</t>
  </si>
  <si>
    <t>№ п/п</t>
  </si>
  <si>
    <t xml:space="preserve">Наименование услуг          </t>
  </si>
  <si>
    <t>Перечень услуг территориальных федеральных органов исполнительной власти, предоставляемых в МФЦ</t>
  </si>
  <si>
    <t>Перечень государственных услуг исполнительных органов государственной власти  ЯНАО, предоставляемых в МФЦ</t>
  </si>
  <si>
    <t>Перечень государственных услуг территориальных государственных  внебюджетных фондов, предоставляемых в МФЦ</t>
  </si>
  <si>
    <t>Перечень муниципальных услуг ОМСУ ЯНАО, предоставляемых в МФЦ</t>
  </si>
  <si>
    <t>+/+</t>
  </si>
  <si>
    <t>Управление Федеральной антимонопольной службы по Ямало-Ненецкому автономному округу</t>
  </si>
  <si>
    <t>Государственное учреждение - региональное отделение Фонда социального страхования Российской Федерации по Ямало-Ненецкому автономному округу</t>
  </si>
  <si>
    <t>Территориальное управление Федерального агентства по управлению государственным имуществом в Ямало-Ненецком автономном округе</t>
  </si>
  <si>
    <t>------------</t>
  </si>
  <si>
    <t>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t>
  </si>
  <si>
    <t>Оформление и выдача удостоверений гражданам, подвергшимся воздействию радиации вследствие катастрофы на Чернобыльской АЭС и аварии на производственном объединении «Маяк»</t>
  </si>
  <si>
    <t>Предоставление ежемесячной социальной выплаты многодетным семьям, проживающим в сельской местности (п. Пельвож)</t>
  </si>
  <si>
    <t>Предоставление дополнительных льгот лицам, удостоенным звания  «Почетный  гражданин города Салехарда»</t>
  </si>
  <si>
    <t>Выдача справок о принадлежности гражданина к отдельной категории</t>
  </si>
  <si>
    <t>-----</t>
  </si>
  <si>
    <t>Условия предоставления  услуги</t>
  </si>
  <si>
    <t>Дата открытия</t>
  </si>
  <si>
    <t>Ф.И.О. руководителя</t>
  </si>
  <si>
    <t>Номер телефона приемной</t>
  </si>
  <si>
    <t>Адрес электронной почты</t>
  </si>
  <si>
    <t>Общая площадь (кв. м).</t>
  </si>
  <si>
    <t>МО город Салехард</t>
  </si>
  <si>
    <t>МО город Лабытнанги</t>
  </si>
  <si>
    <t>МО Ямальский район</t>
  </si>
  <si>
    <t>МО Надымский район</t>
  </si>
  <si>
    <t>МО город Новый Уренгой</t>
  </si>
  <si>
    <t>МО Пуровский район</t>
  </si>
  <si>
    <t>МО город Ноябрьск</t>
  </si>
  <si>
    <t>МО город Губкинский</t>
  </si>
  <si>
    <t>МО город Муравленко</t>
  </si>
  <si>
    <t>ГУ ЯНАО "МФЦ"</t>
  </si>
  <si>
    <t>Адрес (индекс, город, улица, № дома)</t>
  </si>
  <si>
    <t>629001,
г. Салехард,
ул. Броднева, д.15</t>
  </si>
  <si>
    <t>Вострикова Ольга Анатольевна</t>
  </si>
  <si>
    <t>Гаряева Татьяна Николаевна</t>
  </si>
  <si>
    <t>Мотрич Алла Леонтьевна</t>
  </si>
  <si>
    <t>(34996) 31270</t>
  </si>
  <si>
    <t>----</t>
  </si>
  <si>
    <t>Таблица № 1</t>
  </si>
  <si>
    <t>Государственная регистрация юридических лиц, физических лиц в качестве индивидуальных предпринимателей и крестьянских (фермерских) хозяйств</t>
  </si>
  <si>
    <t xml:space="preserve">Оказание единовременной материальной помощи инвалидам и участникам Великой Отечественной войны </t>
  </si>
  <si>
    <t xml:space="preserve">Выплата ежемесячной денежной компенсации отдельным категориям населения города Салехарда </t>
  </si>
  <si>
    <t xml:space="preserve">Организация санаторно-курортного лечения детей и подростков
</t>
  </si>
  <si>
    <t xml:space="preserve">Обеспечение инвалидов техническими средствами реабилитации, не входящими в федеральный перечень реабилитационных мероприятий </t>
  </si>
  <si>
    <t xml:space="preserve">Оплата расходов, связанных с профессиональным обучением инвалидов </t>
  </si>
  <si>
    <t>Предоставление помощи гражданам с ограниченными возможностями здоровья на основе социальных контрактов</t>
  </si>
  <si>
    <t>Обеспечение оздоровления неработающих пенсионеров, проживающих на территории Ямало-Ненецкого автономного округа</t>
  </si>
  <si>
    <t>Выплата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военнослужащим, гражданам, призванным на военные сборы и членам их семей, пенсионное обеспечение которых осуществляется Пенсионным фондом Российской Федерации</t>
  </si>
  <si>
    <t>Расчет компенсационных выплат в связи с расходами по оплате жилых помещений, коммунальных и других видов услуг членам семей погибших (умерших) военнослужащих и сотрудников некоторых федеральных органов исполнительной власти</t>
  </si>
  <si>
    <t>Прием заявлений на присвоение званий «Ветеран труда», «Ветеран Ямало-Ненецкого автономного округа», «Участник вооруженных конфликтов», оформление и выдача соответствующих удостоверений.</t>
  </si>
  <si>
    <t xml:space="preserve">Предоставление региональной социальной доплаты к пенсии </t>
  </si>
  <si>
    <t xml:space="preserve">Предоставление социального пособия на погребение </t>
  </si>
  <si>
    <t xml:space="preserve">Выплата государственных единовременных пособий и ежемесячных денежных компенсаций гражданам при возникновении поствакцинальных  осложнений </t>
  </si>
  <si>
    <t>Назначение и выплата пособия по уходу за ребенком</t>
  </si>
  <si>
    <t>Назначение и выплата единовременного пособия при рождении ребенка</t>
  </si>
  <si>
    <t xml:space="preserve">Выдача свидетельства на материнский (семейный) капитал </t>
  </si>
  <si>
    <t xml:space="preserve">Предоставление мер социальной поддержки по оплате жилого помещения и коммунальных услуг </t>
  </si>
  <si>
    <t>Предоставление ежегодной денежной выплаты гражданам, награждённым знаком «Почетный донор России»</t>
  </si>
  <si>
    <t>Оформление и выдача удостоверений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t>
  </si>
  <si>
    <t xml:space="preserve"> Отделение Пенсионного фонда Российской Федарации Государственное Учреждение по Ямало-Ненецкому автономному округу</t>
  </si>
  <si>
    <t>Управление Министерства внутренних дел Российской Федерации по Ямало-Ненецкому автономному округу</t>
  </si>
  <si>
    <t>Предоставление сведений об административных правонарушениях в области дорожного движения</t>
  </si>
  <si>
    <t>Государственная инспекция труда в  Ямало-Ненецком автономном округе</t>
  </si>
  <si>
    <t xml:space="preserve"> Администрация муниципального образования город Салехард в сфере социальной защиты населения</t>
  </si>
  <si>
    <t>Всего по ведомству</t>
  </si>
  <si>
    <t>Итого по МУ ОМСУ ЯНАО</t>
  </si>
  <si>
    <t>Итого по УТФОИВ</t>
  </si>
  <si>
    <t>Итого по ГУИОГВ ЯНАО</t>
  </si>
  <si>
    <t>Итого по ГУТГВФ</t>
  </si>
  <si>
    <t>Управление Федеральной налоговой службы по ЯНАО</t>
  </si>
  <si>
    <t xml:space="preserve">Управление Федеральной службы по надзору в сфере защиты прав потребителей и благополучия человека по ЯНАО </t>
  </si>
  <si>
    <t xml:space="preserve"> Администрация муниципального образования город Салехард в сфере образования </t>
  </si>
  <si>
    <t>Предоставление информации по находящимся на исполнении исполнительным производствам в отношении физического или юридического лица</t>
  </si>
  <si>
    <t>(34994) 21391</t>
  </si>
  <si>
    <t>Журавская Марина Андреевна</t>
  </si>
  <si>
    <t>Предоставление частичного возмещения стоимости самостоятельно приобретенной санаторно-курортной путевки «Мать и дитя»</t>
  </si>
  <si>
    <t>Предоставление ежемесячной денежной выплаты семьям при рождении третьего ребенка или последующих детей</t>
  </si>
  <si>
    <t>(34936) 31551</t>
  </si>
  <si>
    <t>Цыганок Галина Ивановна</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</si>
  <si>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t>
  </si>
  <si>
    <t>Осуществление в установленном порядке выдачи выписок из реестра федерального имущества</t>
  </si>
  <si>
    <t>Постановка граждан, имеющих трех и более детей, на учет в целях предоставления земельных участков, находящихся в государственной и муниципальной собственности на территории муниципального образования город Салехард</t>
  </si>
  <si>
    <t>Предоставление государственной социальной помощи семьям (одиноко проживающим гражданам) со среднедушевым доходом, размер которого не превышает величину прожиточного минимума, установленного на душу населения в Ямало-Ненецком автономном округе</t>
  </si>
  <si>
    <t>МО Приуральский район</t>
  </si>
  <si>
    <t xml:space="preserve">Бешкильцев Сергей Владимирович </t>
  </si>
  <si>
    <t>(34993) 22139</t>
  </si>
  <si>
    <t>(34995) 02212</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</si>
  <si>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</si>
  <si>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Управление Федеральной службы судебных приставов России по Ямало-Ненецкому автономному округу</t>
  </si>
  <si>
    <t>Харгатаев Андрей Николаевич</t>
  </si>
  <si>
    <t>Оформление и выдача удостоверений ветерана Великой Отечественной войны единого образца</t>
  </si>
  <si>
    <t>Выдача удостоверений многодетной семьи</t>
  </si>
  <si>
    <t>Регистрация заявителей в Единой системе идентификации и аутентификации</t>
  </si>
  <si>
    <t>Выдача государственного сертификата на материнский (семейный) капитал</t>
  </si>
  <si>
    <t>Рассмотрение заявления о распоряжении средствами (частью средств) материнского (семейного) капитала</t>
  </si>
  <si>
    <t>Выдача справок о наличии (отсутствии) судимости и (или) факта уголовного преследования либо о прекращении уголовного преследования</t>
  </si>
  <si>
    <t xml:space="preserve">
</t>
  </si>
  <si>
    <t>Департамент природно-ресурсного регулирования, лесных отношениий и развития нефтегазового комплекса Ямало-Ненецкого автономного округа</t>
  </si>
  <si>
    <t>-/-</t>
  </si>
  <si>
    <t>+/-</t>
  </si>
  <si>
    <t xml:space="preserve">Зачисление в муниципальное образовательное учреждение                                                                                                                                    </t>
  </si>
  <si>
    <t>Предварительное согласование предоставления земельных участков</t>
  </si>
  <si>
    <t>Предоставление юридическим лицам и гражданам в собственность, постоянное (бессрочное) пользование, безвозмездное пользование, аренду земельных участков из состава, государственная собственность на которые не разграничена</t>
  </si>
  <si>
    <t>Выдача гражданам справок о размере пенсий (иных выплат)</t>
  </si>
  <si>
    <t>629602, 
г. Муравленко, ул. Нефтяников, строение 18</t>
  </si>
  <si>
    <t xml:space="preserve">МО Пуровский район </t>
  </si>
  <si>
    <t>п. Ханымей</t>
  </si>
  <si>
    <t>Прием запроса о предоставлении справки о состоянии расчетов по налогам, сборам, пеням, штрафам, процентам</t>
  </si>
  <si>
    <t>Прием запроса о предоставлении акта совместной сверки расчетов по  налогам, сборам, пеням, штрафам, процентам</t>
  </si>
  <si>
    <t>Управление Федеральной службы государственной регистрации, кадастра и картографии по Ямало-Ненецкому автономному округу и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Ямало-Ненецкому автономному округу</t>
  </si>
  <si>
    <t>Департамент по взаимодействию с федеральными органами государственной власти и мировой юстиции Ямало-Ненецкого автономного округа</t>
  </si>
  <si>
    <t>Выдача и переоформление разрешения, выдача дубликата разрешения на осуществление деятельности по перевозке пассажиров и багажа легковым такси в Ямало-Ненецком автономном округе</t>
  </si>
  <si>
    <t>Игнеева Ольга Сергеевна</t>
  </si>
  <si>
    <t>Ефименко Елена Георгиевна</t>
  </si>
  <si>
    <t xml:space="preserve">Исполнитель: начальник аналитического отдела          </t>
  </si>
  <si>
    <t>Е.В. Зверева</t>
  </si>
  <si>
    <t xml:space="preserve"> 8(34922)5-42-68; zvereva-ev@mfc.yanao.ru</t>
  </si>
  <si>
    <t xml:space="preserve">МО Надымский район </t>
  </si>
  <si>
    <t>п. Пангоды</t>
  </si>
  <si>
    <t>п. Пурпе</t>
  </si>
  <si>
    <t>Телефон</t>
  </si>
  <si>
    <t>629300, г. Новый Уренгой, ул. Ленинградский пр-т, д. 5 б</t>
  </si>
  <si>
    <t>629400, г. Лабытнанги,                                  ул. Гагарина, д.7</t>
  </si>
  <si>
    <t>629831, г. Губкинский,                                                   мк-н 12, д.46</t>
  </si>
  <si>
    <t>629620, п. Аксарка,                                   ул. Больничная, д.  9, кв. 7</t>
  </si>
  <si>
    <t>629700,  с. Яр-Сале, 
ул. Советская, д. 50А</t>
  </si>
  <si>
    <t>С. № 23 от 31.07.2015</t>
  </si>
  <si>
    <t>Номер перечня, утвержденного постановлением Правительства РФ от 27.09.2011 г. № 797 (перечень 1,2,3)</t>
  </si>
  <si>
    <t>Постановление Правительства РФ от 28.11.2011 № 977</t>
  </si>
  <si>
    <t>Пн. - Пт.                       8.30-20.00           Сб.                       9.00-13.00</t>
  </si>
  <si>
    <t>Вт. - Пт. 08.30-20.00     Сб.                    09.00 - 13.00</t>
  </si>
  <si>
    <t>МО г. Новый Уренгой                                       (Ленинградский проспект)</t>
  </si>
  <si>
    <t>МО г. Новый Уренгой                                 (Юбилейная 1д)</t>
  </si>
  <si>
    <t>Номер и дата заключения соглашения (дополнительного соглашения)</t>
  </si>
  <si>
    <t>в т.ч., обязательных согласно перечня 1 и 3 постановления Правительства Российской Федерации от 27 сентября 2011 № 797</t>
  </si>
  <si>
    <t>Таблица № 2</t>
  </si>
  <si>
    <t>Всего, в том числе:</t>
  </si>
  <si>
    <t>Администрация муниципального образования города Муравленко в сфере  земельных отношений</t>
  </si>
  <si>
    <t xml:space="preserve">Администрация  город Лабытнанги </t>
  </si>
  <si>
    <t>Калинина Елена Ивановна</t>
  </si>
  <si>
    <t>Бренькова Ольга Владимировна</t>
  </si>
  <si>
    <t>Хусаенова Таисия Сергеевна</t>
  </si>
  <si>
    <t>Лыкова Мария Васильевна</t>
  </si>
  <si>
    <t xml:space="preserve">Предоставление сведений, содержащихся в государственном адресном реестре </t>
  </si>
  <si>
    <t xml:space="preserve">Прием заявления к налоговому уведомлению об уточнении сведений об объектах, указанных в налоговом уведомлении </t>
  </si>
  <si>
    <t xml:space="preserve">Прием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 </t>
  </si>
  <si>
    <t xml:space="preserve">Прием заявления на предоставление льготы по налогу на имущество физических лиц, земельному и транспортному налогам от физических лиц </t>
  </si>
  <si>
    <t>Штанько Светлана Григорьевна</t>
  </si>
  <si>
    <t>(34922) 54307</t>
  </si>
  <si>
    <t>(34942) 33212</t>
  </si>
  <si>
    <t>(34992) 52126</t>
  </si>
  <si>
    <t>8(34922)5-42-68; zvereva-ev@mfc.yanao.ru</t>
  </si>
  <si>
    <t>Количество окон по каждому МО, в т.ч.</t>
  </si>
  <si>
    <t>универсальных окон</t>
  </si>
  <si>
    <t>окон, в которых обслуживание ведется представителями органов власти</t>
  </si>
  <si>
    <t>государственных услуг  территориальных федеральных органов исполнительной власти, предоставляемых в МФЦ</t>
  </si>
  <si>
    <t>государственных услуг территориальных государственных внебюджетных фондов, предоставляемых в МФЦ</t>
  </si>
  <si>
    <t>государственных услуг исполнительных органов государственной власти ЯНАО, предоставляемых в МФЦ</t>
  </si>
  <si>
    <t>муниципальных услуг ОМСУ ЯНАО, предоставляемых в МФЦ</t>
  </si>
  <si>
    <t>по государственным  услугам территориальных органов федеральных органов власти</t>
  </si>
  <si>
    <t>по государственным услугам территориальных государственных внебюджетных фондов</t>
  </si>
  <si>
    <t>по государственным услугам исполнительных органов государственной власти ЯНАО</t>
  </si>
  <si>
    <t>по муниципальным услугам ОМСУ ЯНАО</t>
  </si>
  <si>
    <t>а) наличие правового акта, предусматривающего межведомственное взаимодействие:</t>
  </si>
  <si>
    <t>(34997) 27578</t>
  </si>
  <si>
    <t xml:space="preserve">МО г. Салехард </t>
  </si>
  <si>
    <t xml:space="preserve">МО г. Ноябрьск </t>
  </si>
  <si>
    <t xml:space="preserve">МО г. Муравленко </t>
  </si>
  <si>
    <r>
      <t>МО г. Лабытнанги</t>
    </r>
    <r>
      <rPr>
        <b/>
        <vertAlign val="superscript"/>
        <sz val="10"/>
        <rFont val="Times New Roman"/>
        <family val="1"/>
        <charset val="204"/>
      </rPr>
      <t xml:space="preserve"> </t>
    </r>
  </si>
  <si>
    <t xml:space="preserve">МО г. Губкинский </t>
  </si>
  <si>
    <t xml:space="preserve">г. Надым </t>
  </si>
  <si>
    <t>с.  Аксарка</t>
  </si>
  <si>
    <r>
      <t>п. Харп</t>
    </r>
    <r>
      <rPr>
        <b/>
        <vertAlign val="superscript"/>
        <sz val="10"/>
        <rFont val="Times New Roman"/>
        <family val="1"/>
        <charset val="204"/>
      </rPr>
      <t xml:space="preserve"> </t>
    </r>
  </si>
  <si>
    <t xml:space="preserve">МО Ямальский район (п. Яр-Сале) </t>
  </si>
  <si>
    <t xml:space="preserve">г. Тарко-Сале </t>
  </si>
  <si>
    <t xml:space="preserve">МО Красноселькупский район </t>
  </si>
  <si>
    <t xml:space="preserve">МО Шурышкарский район </t>
  </si>
  <si>
    <t xml:space="preserve">Кондратьева Ирина Владимировна </t>
  </si>
  <si>
    <t>(34963) 50561</t>
  </si>
  <si>
    <t>(34994) 45329</t>
  </si>
  <si>
    <t>629840, п. Пурпе,                                          ул. Аэродромная, д. 14</t>
  </si>
  <si>
    <t>Департамент занятости населения Ямало-Ненецкого автономного округа</t>
  </si>
  <si>
    <t>Акционерное общество «Федеральная корпорация по развитию малого и среднего предпринимательства»</t>
  </si>
  <si>
    <t>629805, г. Ноябрьск,                                  ул. Советская, д.73</t>
  </si>
  <si>
    <t>629300, г. Новый Уренгой, ул. Юбилейная, д.1 Д.</t>
  </si>
  <si>
    <t>629850, г. Тарко-Сале,
ул. им. Е.К.Колесниковой, д. 4</t>
  </si>
  <si>
    <t>629877, п. Ханымей, кв-л Комсомольский, д.27</t>
  </si>
  <si>
    <t>629380, с. Красноселькуп,                                ул. Дзержинского, д. 8 "В"</t>
  </si>
  <si>
    <t>629640, с. Мужи,                                                ул. Советская, д.39, помещение 1</t>
  </si>
  <si>
    <t>629350, пгт. Тазовский,                                  ул. Ленина, д.23</t>
  </si>
  <si>
    <t>Кожевникова Елена геннадьевна</t>
  </si>
  <si>
    <t>Чернова Дарья Викторовна</t>
  </si>
  <si>
    <t>(34997) 27005</t>
  </si>
  <si>
    <t>(34936) 38024</t>
  </si>
  <si>
    <t>(34932) 21045</t>
  </si>
  <si>
    <t>SLH_OTDEL@mfc.yanao.ru</t>
  </si>
  <si>
    <t>NOYABR_OTDEL@mfc.yanao.ru</t>
  </si>
  <si>
    <t>NUR_MKGU@mfc.yanao.ru</t>
  </si>
  <si>
    <t>MUR_OTDEL@mfc.yanao.ru</t>
  </si>
  <si>
    <t>LAB_OTDEL@mfc.yanao.ru</t>
  </si>
  <si>
    <t>GUB_OTDEL@mfc.yanao.ru</t>
  </si>
  <si>
    <t>NADYM_OTDEL@mfc.yanao.ru</t>
  </si>
  <si>
    <t>PAN_OTDEL@mfc.yanao.ru</t>
  </si>
  <si>
    <t>PRIUR_OTDEL@mfc.yanao.ru</t>
  </si>
  <si>
    <t>HARP_OTDEL@mfc.yanao.ru</t>
  </si>
  <si>
    <t>YAMAL_OTDEL@mfc.yanao.ru</t>
  </si>
  <si>
    <t>PUROV_OTDEL@mfc.yanao.ru</t>
  </si>
  <si>
    <t xml:space="preserve">HAN_OTDEL@mfc.yanao.ru </t>
  </si>
  <si>
    <t>URE_OTDEL@mfc.yanao.ru</t>
  </si>
  <si>
    <t>PURPE_OTDEL@mfc.yanao.ru</t>
  </si>
  <si>
    <t>KRAS_OTDEL@mfc.yanao.ru</t>
  </si>
  <si>
    <t>SHUR_OTDEL@mfc.yanao.ru</t>
  </si>
  <si>
    <t>TAZ_OTDEL@mfc.yanao.ru</t>
  </si>
  <si>
    <t>пгт. Уренгой</t>
  </si>
  <si>
    <t>Иные услуги, предоставление которых организовано на базе территориальных отделов МФЦ</t>
  </si>
  <si>
    <t>0</t>
  </si>
  <si>
    <t>629735, г.Надым,
ул. Зверева, д.26</t>
  </si>
  <si>
    <t>Служба записи актов гражданского состояния Ямало-Ненецкого автономного округа</t>
  </si>
  <si>
    <t>Выдача повторного свидетельства о государственной регистрации акта гражданского состояния и иных документов, подтверждающих наличие или отсутствие факта государственной регистрации акта гражданского состояния</t>
  </si>
  <si>
    <t>С. №1/28 от 20.06.2016</t>
  </si>
  <si>
    <t>С. №52 от 09.03.2016</t>
  </si>
  <si>
    <t>Оформление и выдача удостоверений члена семьи погибшего (умершего) инвалида войны, участника Великой Отечественной войны и ветерана боевых действий</t>
  </si>
  <si>
    <t>Назначение и выплата ежемесячного дополнительного материального обеспечения граждан за особые заслуги перед Ямало-Ненецким автономным округом</t>
  </si>
  <si>
    <t>Назначение и выплата ежемесячного пособия на ребенка</t>
  </si>
  <si>
    <t>Организация отдыха детей и молодежи</t>
  </si>
  <si>
    <r>
      <t>Прием уведомления о выбранных объектах налогообложения, в отношении которых предоставляется налоговая льгота по налогу на имущество физических лиц</t>
    </r>
    <r>
      <rPr>
        <vertAlign val="superscript"/>
        <sz val="11"/>
        <rFont val="Times New Roman"/>
        <family val="1"/>
        <charset val="204"/>
      </rPr>
      <t xml:space="preserve"> </t>
    </r>
  </si>
  <si>
    <t>629420, п. Харп,                                         квартал Северный, д. 3А</t>
  </si>
  <si>
    <t>629757, п.Пангоды,
ул. Звездная, д. 17</t>
  </si>
  <si>
    <r>
      <t>б) фактическая реализация -/-, -/</t>
    </r>
    <r>
      <rPr>
        <i/>
        <sz val="7"/>
        <rFont val="Times New Roman"/>
        <family val="1"/>
        <charset val="204"/>
      </rPr>
      <t>+,+/-,+/+</t>
    </r>
  </si>
  <si>
    <t>Зимина Виктория Викторовна</t>
  </si>
  <si>
    <t>(34995) 29748</t>
  </si>
  <si>
    <t>(34993) 73574</t>
  </si>
  <si>
    <t>(34940) 22810</t>
  </si>
  <si>
    <t>(34997) 27008</t>
  </si>
  <si>
    <r>
      <t>Количество оказанных услуг в отделах ГУ ЯНАО "МФЦ"</t>
    </r>
    <r>
      <rPr>
        <b/>
        <vertAlign val="superscript"/>
        <sz val="10"/>
        <rFont val="Times New Roman"/>
        <family val="1"/>
        <charset val="204"/>
      </rPr>
      <t>1</t>
    </r>
  </si>
  <si>
    <t>Лицензирование деятельности по заготовке, хранению, переработке и реализации лома черных металлов, цветных металлов</t>
  </si>
  <si>
    <t>Выдача и аннулирование охотничьих билетов</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</si>
  <si>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(в части приема запроса и выдачи справки об исполнении налогоплательщиком (плательщиком сборов, налоговым агентом) обязанности по уплате налогов, сборов, пеней, штрафов, процентов)</t>
  </si>
  <si>
    <t>Приложение к государственному заданию государственного учреждения Ямало-Ненецкого автономного округа «Многофункциональный центр предоставления государственных и муниципальных услуг» на 2017 год и плановый период 2018 и 2019 годов, утвержденному приказом департамента от 08 декабря 2016 г. № 450-О</t>
  </si>
  <si>
    <t>по бизнес ситуациям</t>
  </si>
  <si>
    <t xml:space="preserve"> МФЦ  или териториально-обособленное подразделение (ТОСП)</t>
  </si>
  <si>
    <t>Численность населения муниципального образования, на территории которого функционирует МФЦ (чел)</t>
  </si>
  <si>
    <t>Дата переезда</t>
  </si>
  <si>
    <t>Режим работы МФЦ в соответствии с Правилами организации деятельности МФЦ (указать дни и часы работы)</t>
  </si>
  <si>
    <t>окон для бизнеса</t>
  </si>
  <si>
    <t>по услугам  АО «Корпорация «МСП»</t>
  </si>
  <si>
    <t>Информация о соответствии ГУ ЯНАО "МФЦ" требованиям постановления Правительства Российской Федерации от 27 сентября 2011 года № 797 "О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 органами государственных внебюджетных фондов, органами государственной власти субъектов Российской Федерации, органами местного самоуправления"</t>
  </si>
  <si>
    <t>Сводная информация по подразделениям ГУ ЯНАО "МФЦ"</t>
  </si>
  <si>
    <t>Предоставление выписки из Единого государственного реестра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</si>
  <si>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Предоставление заинтересованным лицам сведений, содержащихся в реестре дисквалифицированных лиц</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</si>
  <si>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</si>
  <si>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</si>
  <si>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Осуществление миграционного учета иностранных граждан и лиц без гражданства в Российской Федерации (в части приема уведомления о прибытии иностранного гражданина или лица без гражданства в место пребывания и проставления отметки о приеме уведомления)</t>
  </si>
  <si>
    <t>Предоставление в собственность, аренду, постоянное (бессрочное) пользование, безвозмездное пользование земельных участков, находящихся в федеральной собственности, без проведения торгов</t>
  </si>
  <si>
    <t>Предоставление земельных участков, находящихся в федеральной собственности, на торгах (в части подачи заявления о предоставлении земельных участков, находящихся в федеральной собственности, на торгах)</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</si>
  <si>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</si>
  <si>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Государственная услуга по предосталению сведений, содержащихся в Едином государственном реестре недвижимости</t>
  </si>
  <si>
    <t>Прием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</si>
  <si>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Прием лесных деклараций</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</si>
  <si>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занесенных в Красную книгу Российской Федерации</t>
  </si>
  <si>
    <t>Предоставление водных объектов или их частей, находящихся в федеральной собственности расположенных на территориях субъектов Российской Федерации, в пользование на основании решений о предоставлении водных объектов в пользование</t>
  </si>
  <si>
    <t>Предоставление водных объектов или их частей, находящихся в собственности Ямало-Ненецкого автономного округа и расположенных на территории Ямало-Ненецкого автономного округа, в пользование на основании решений о предоставлении водных объектов в пользование</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</si>
  <si>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</si>
  <si>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Предоставление компенсации расходов на оплату стоимости проезда к месту отдыха на территории Российской Федерации и обратно пенсионерам, являющимся получателями страховых пенсий по старости и инвалидности и проживающим в районах Крайнего Севера и приравненных к ним местностях</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</si>
  <si>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</si>
  <si>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</si>
  <si>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</si>
  <si>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</si>
  <si>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Предварительное согласование предоставления земельного участка</t>
  </si>
  <si>
    <t>Принятие решения о проведении аукциона по продаже земельного участка, аукциона на право заключения договора аренды земельного участка</t>
  </si>
  <si>
    <t>Возбуждение и рассмотрение дел о нарушениях антимонопольного законодательства РФ</t>
  </si>
  <si>
    <t>Прием и учет уведомлений о начале осуществления юридическими лицамии индивидуальными предпринимателями отдельных видов работ и услуг согласно перечню предусмотренному постановлением Правительства РФ от 16 июля 2009 № 584 " Об уведомительном порядке начала осуществления отдельных видов предпринимательской деятельности"</t>
  </si>
  <si>
    <t>С. № 30 от 06.12.2016</t>
  </si>
  <si>
    <t>Департамент социальной защиты населения Ямало-Ненецкого автономного округа</t>
  </si>
  <si>
    <t>Предоставление гражданам, удостоенным почетного звания Ямало-Ненецкого автономного округа «Почетный гражданин Ямало-Ненецкого автономного округа», единовременной денежной выплаты и ежемесячного материального обеспечения</t>
  </si>
  <si>
    <t>Предоставление региональной социальной доплаты к пенсии</t>
  </si>
  <si>
    <t>Предоставление государственной социальной помощи семьям (одиноко проживающим гражданам) со среднедушевым доходом, размер которого не превышает величину прожиточного минимума, установленного на душу населения Ямало-Ненецкого автономного округа</t>
  </si>
  <si>
    <t>Предоставление мер социальной поддержки по оплате жилого помещения и коммунальных услуг</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</si>
  <si>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</si>
  <si>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Предоставление ежегодной денежной выплаты гражданам, награжденным знаком «Почетный донор России»</t>
  </si>
  <si>
    <t>Прием заявлений и организация предоставления гражданам субсидий на оплату жилых помещений и коммунальных услуг</t>
  </si>
  <si>
    <t>Выдача свидетельства на материнский (семейный) капитал</t>
  </si>
  <si>
    <t>С. № 56 от 31.03.2017</t>
  </si>
  <si>
    <t xml:space="preserve">Предварительное согласование предоставления земельного участка </t>
  </si>
  <si>
    <t xml:space="preserve">Предоставление информации об объектах учета, содержащихся в реестре муниципального имущества </t>
  </si>
  <si>
    <t>Предоставление земельного участка, находящегося в собственности муниципального образования город Лабытнанги, без проведения торгов</t>
  </si>
  <si>
    <t>Принятие решения о проведении аукциона по продаже земельного участка, находящегося в собственности муниципального образования город Лабытнанги, аукциона на право заключения договора аренды земельного участка, находящегося в собственности муниципального образования город Лабытнанги</t>
  </si>
  <si>
    <t>Предоставление земельных участков, расположенных на территории муниципального образования город Ноябрьск, без проведения торгов</t>
  </si>
  <si>
    <t>Администрация  города Ноябрьска</t>
  </si>
  <si>
    <t>С. № 9/17-р/48 от 17.01.2017</t>
  </si>
  <si>
    <t>Предоставление земельного участка без проведения торгов</t>
  </si>
  <si>
    <t>С. №106/743/39 от 20.12.2016</t>
  </si>
  <si>
    <t>------</t>
  </si>
  <si>
    <t>Подбор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и свободном от прав третьих лиц</t>
  </si>
  <si>
    <t>Предоставление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t>
  </si>
  <si>
    <t>Предоставление информации о формах и условиях финансовой поддержки субъектов малого и среднего предпринимательства по заданным параметрам</t>
  </si>
  <si>
    <t>Прием заявлений о зачислении в муниципальные образовательные учреждения, реализующие основную образовательную программу дошкольного образования (детские сады), а также постановка на соответствующий учет</t>
  </si>
  <si>
    <t>С. № 4А/40 от 29.12.2016</t>
  </si>
  <si>
    <t>С. № 1/41 от 29.12.2016</t>
  </si>
  <si>
    <t>Администрация муниципального образования город Салехард в сфере строительства, архитектуры и земельных отношений</t>
  </si>
  <si>
    <t>д. с. № 4 от 09.02.2017 к С. № 6А от 12.03.2014</t>
  </si>
  <si>
    <t>Установление ежемесячной денежной выплаты отдельным категориям граждан в Российской Федерации</t>
  </si>
  <si>
    <t>С. № 1 от 16.01.2017</t>
  </si>
  <si>
    <t>Прием документов, служащих основанием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t>
  </si>
  <si>
    <t>Регистрация и снятие с регистрационного учета лиц, добровольно вступивших в правоотношения по обязательному социальному страхованию на случай временной нетрудоспособности и в связи с материнством</t>
  </si>
  <si>
    <t>Регистрация и снятие с регистрационного учета страхователей - физических лиц, заключивших трудовой договор с работником</t>
  </si>
  <si>
    <t>Регистрация страхователей и снятие с учета страхователей – физических лиц, обязанных уплачивать страховые взносы в связи с заключением гражданско-правовых договоров</t>
  </si>
  <si>
    <t>д. с. № 6 от 24.01.2017 к С. № 115 от 01.07.2013</t>
  </si>
  <si>
    <t>д.с. № 1 от 08.02.2017 к С. № 25/1 от 15.03.2016</t>
  </si>
  <si>
    <t>Прием и выдача документов о государственной регистрации актов гражданского состояния: рождения, заключения брака, расторжения брака, усыновления (удочерения), установления отцовства, перемены имени, смерти ( 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 не имеющих общих детей, не достигших совершеннолетия)</t>
  </si>
  <si>
    <t>д. с. № 4 от 28.12.2016 к С. № 15 от 29.12.2014</t>
  </si>
  <si>
    <t xml:space="preserve">Прием и регистрация отчетов об использовании, охране, защите и воспроизводству лесов </t>
  </si>
  <si>
    <t>д. с. № 1 от 23.06.2016 к С. № 26 от 21.04.2016</t>
  </si>
  <si>
    <t>Прием заявлений, рассмотрение документов и принятие решения о включении (отказе включения) граждан в реестр учета граждан, подвергшихся радиационному воздействию впоследствие ядерных испытаний на Семипалатинском полигоне, и направление в МЧС Российской Федерации представления об оформлении и выдаче удостоверения</t>
  </si>
  <si>
    <t>Предоставление мер социальной поддержки отдельным категориям граждан</t>
  </si>
  <si>
    <t xml:space="preserve">д.с. № 4 от 09.11.2016  к С. № 9 от 24.11.2015 </t>
  </si>
  <si>
    <t>С.№ 7 от 15.12.2016</t>
  </si>
  <si>
    <t>С.№ 1-ДВ от 19.01.2017</t>
  </si>
  <si>
    <t>д.с. № 6 от 08.11.2016 к С. № 217 от 01.11.2013</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</si>
  <si>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</si>
  <si>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</si>
  <si>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Регистрационный учет граждан Российской Федерации по месту пребывания и по месту жительства в пределах Российской Федерации (в части приема и выдачи документов о регистрации и снятии граждан Российской Федерации с регистрационного учета по месту жительства в пределах Российской Федерации)</t>
  </si>
  <si>
    <t>С.№ 34 от 29.12.2016</t>
  </si>
  <si>
    <t>Осуществление согласования создания и реорганизации коммерческих организаций в случаях, установленных антимонопольным законодательством</t>
  </si>
  <si>
    <t>Осуществление согласования приобретения акций (долей) в уставном капитале коммерческих организаций, получения в собственность или пользование основных производственных средств или нематериальных активов, приобретения прав, позволяющих определить условия ведения хозяйствующим субъектом его предпринимательской деятельности, в случаях предусмотренных законодательством РФ</t>
  </si>
  <si>
    <t>Рассмотрение жалоб на действия (бездействие) заказчика, уполномоченного органа, специализированной организации, конкурсной, аукционной или котировочной комиссии при размещении заказа на поставку товара, выполнение работ, оказание услуг для государственных и муниципальных нужд</t>
  </si>
  <si>
    <t>Контроль и надзор за соблюдением коммерческими и некоммерческими организациями, федеральными органами исполнительной власти, органами исполнительной власти субъектов Российской Федерации и органами местного самоуправления законодательства о рекламе</t>
  </si>
  <si>
    <t>С. № 36 от 20.12.2016</t>
  </si>
  <si>
    <t>Приём и учета уведомлений о начале осуществления юридическими лицами и индивидуальными предпринимателями отдельных видов работ и услуг, указанных в перечне, предусмотренном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</si>
  <si>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д.с. № 3 от 03.11.2016 к С. № 18 от 14.04.2015</t>
  </si>
  <si>
    <t>Предоставление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</si>
  <si>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С. № 1 от 01.02.2017</t>
  </si>
  <si>
    <t>629860, пгт. Уренгой,                           м-н 4, д. 42</t>
  </si>
  <si>
    <t>20.032017</t>
  </si>
  <si>
    <t>Пн.-Пт. 8.00-20.00, Сб. 9.00-14.00</t>
  </si>
  <si>
    <t xml:space="preserve">Прием заявлений и организация предоставления гражданам субсидий на оплату жилого помещения и коммунальных услуг </t>
  </si>
  <si>
    <t>Итого по иным услугам</t>
  </si>
  <si>
    <t>Иные меры поддержки и услуги (сервисы)</t>
  </si>
  <si>
    <t>Таблица № 2а</t>
  </si>
  <si>
    <t>Приём и учет уведомлений о начале осуществления юридическими лицами и индивидуальными предпринимателями отдельных видов работ и услуг, указанных в перечне, предусмотренном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</si>
  <si>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Регистрация страхователей и снятие с учета страхователей – физических лиц, обязанных уплачивать страховые взносы в связи с заключением гражданско-правовового договора</t>
  </si>
  <si>
    <t>Некоммерческая организация «Гарантийный фонд поддержки малого предпринимательства Ямало-Ненецкого автономного округа»</t>
  </si>
  <si>
    <t>Прием заявлений документов инициатора инвестиционного проекта на оказание сопровождения инвестиционного проекта</t>
  </si>
  <si>
    <t>Некоммерческая микрофинансовая организация «Фонд микрофинансирования субъектов малого предпринимательства Ямало-Ненецкого автономного округа»</t>
  </si>
  <si>
    <t>Прием документов на получение финансовой услуги</t>
  </si>
  <si>
    <t>Оказание консультативно-методической помощи по услугам, предоставляемым Фондом</t>
  </si>
  <si>
    <t>Уполномоченный по защите прав предпринимателей Ямало-Ненецкого автономного округа</t>
  </si>
  <si>
    <t>Прием жалоб субъектов предпринимательской деятельности в адрес  Уполномоченного по защите прав предпринимателей Ямало-Ненецкого автономного округа о нарушениях их прав в сфере предпринимательской деятельности</t>
  </si>
  <si>
    <t>Консультирование по вопросам нарушений прав в сфере предпринимательской деятельности</t>
  </si>
  <si>
    <t>Прием заявок и документов на конкурс по предоставлению субсидий, грантов</t>
  </si>
  <si>
    <t>Департамент экономики Ямало-Ненецкого автономного округа</t>
  </si>
  <si>
    <t>ООО «Региональная лизинговая компания «Ямал»</t>
  </si>
  <si>
    <t>Оказание консультативно-методической помощи по услугам, предоставляемым Обществом</t>
  </si>
  <si>
    <t>За 1 квартал 2017 год</t>
  </si>
  <si>
    <t>п. Харп  МО Приуральский район</t>
  </si>
  <si>
    <t>С. №32 от 18.10.2016</t>
  </si>
  <si>
    <t>С. №30 от 18.10.2016</t>
  </si>
  <si>
    <t>С. №31 от 18.10.2016</t>
  </si>
  <si>
    <t>С. №29 от 29.09.2016</t>
  </si>
  <si>
    <t>С. №901-19/63ДЭ от 07.10.2016</t>
  </si>
  <si>
    <t>40 услуг</t>
  </si>
  <si>
    <t>115 услуг</t>
  </si>
  <si>
    <t>2 - в ячейке проставляется два символа:</t>
  </si>
  <si>
    <t>И.о. директора</t>
  </si>
  <si>
    <t>Ю.П. Кучерявенко</t>
  </si>
  <si>
    <r>
      <t>Количество услуг МФЦ,  в том числе</t>
    </r>
    <r>
      <rPr>
        <b/>
        <vertAlign val="superscript"/>
        <sz val="10"/>
        <rFont val="Times New Roman"/>
        <family val="1"/>
        <charset val="204"/>
      </rPr>
      <t>1</t>
    </r>
  </si>
  <si>
    <t>иные услуги</t>
  </si>
  <si>
    <t>15.1</t>
  </si>
  <si>
    <t>16.1</t>
  </si>
  <si>
    <t>17.1</t>
  </si>
  <si>
    <t>18.1</t>
  </si>
  <si>
    <t>19.1</t>
  </si>
  <si>
    <t>20.1</t>
  </si>
  <si>
    <t>22.1</t>
  </si>
  <si>
    <t>23.1</t>
  </si>
  <si>
    <t>21.1</t>
  </si>
  <si>
    <t>24.1</t>
  </si>
  <si>
    <t>25.1</t>
  </si>
  <si>
    <t>26.1</t>
  </si>
  <si>
    <t>27.1</t>
  </si>
  <si>
    <t>И.о. Директора</t>
  </si>
  <si>
    <t>Количество услуг МФЦ для бизнеса,  в том числе</t>
  </si>
  <si>
    <t>Перечень услуг территориальных федеральных органов исполнительной власти, предоставляемых в МФЦ для бизнеса</t>
  </si>
  <si>
    <t>Перечень государственных услуг исполнительных органов государственной власти  ЯНАО, предоставляемых в МФЦ для бизнеса</t>
  </si>
  <si>
    <t>Перечень государственных услуг территориальных государственных  внебюджетных фондов, предоставляемых в МФЦ для бизнеса</t>
  </si>
  <si>
    <t>Иные услуги, предоставление которых организовано на базе  МФЦ для бизнеса</t>
  </si>
  <si>
    <t>2 - Количество обращений граждан по данной строке посчитано полностью без разделения на физических и юридических лиц, также включает в себя количество обращений за услугами Корпорации МСП.</t>
  </si>
  <si>
    <r>
      <t>Количество заключенных соглашений МФЦ с ведомствами</t>
    </r>
    <r>
      <rPr>
        <b/>
        <vertAlign val="superscript"/>
        <sz val="10"/>
        <rFont val="Times New Roman"/>
        <family val="1"/>
        <charset val="204"/>
      </rPr>
      <t>3</t>
    </r>
  </si>
  <si>
    <t>4 - Среднесписочная численность персонала непосредственно участвующего в предоставлении услуг. Общая численность персонала, с учетом административно-управленческого персонала за 3 месяца 2017 года - 489, численность по штатному  рпсаписанию на 31 марта 2017 года составила 506 единиц.</t>
  </si>
  <si>
    <r>
      <t>Среднесписочная численность сотрудников  МФЦ за отчетный период</t>
    </r>
    <r>
      <rPr>
        <b/>
        <vertAlign val="superscript"/>
        <sz val="10"/>
        <rFont val="Times New Roman"/>
        <family val="1"/>
        <charset val="204"/>
      </rPr>
      <t>4</t>
    </r>
  </si>
  <si>
    <r>
      <t>Среднее время ожидания в очереди при обращении заявителя для получения государственных (муниципальных) услуг</t>
    </r>
    <r>
      <rPr>
        <b/>
        <vertAlign val="superscript"/>
        <sz val="10"/>
        <rFont val="Times New Roman"/>
        <family val="1"/>
        <charset val="204"/>
      </rPr>
      <t>5</t>
    </r>
  </si>
  <si>
    <t xml:space="preserve">5 -  Расчет произведен путем нахождения среднеарифметического времени по восемнадцати территориальным отделам, работающим в статусе МФЦ. По каждому Отделу найдено среднеарифметическое время, которое взято из систем электронного управления очередью, используемых в Учреждении для оказания услуг, путем нахождения среднеарифметического времени ожидания за отчетный период. Нормативное значение данного показателя может быть превышено как в разрезе отдельно взятой услуги, так и в разрезе территориального отдела, в связи с длительностью процедуры приема пакета документов по услуге Россреестра (регистрация прав собственности на объекты недвижимости. Минимальное время приема документов от заявителя согласно утвержденному регламенту Россреестра составляет 30 минут. 
</t>
  </si>
  <si>
    <t>иные услуги, в том числе</t>
  </si>
  <si>
    <t>иные  услуги</t>
  </si>
  <si>
    <t>28.1</t>
  </si>
  <si>
    <t>Иные меры поддержки и услуги (сервисы) в т.ч.</t>
  </si>
  <si>
    <t>29.1</t>
  </si>
  <si>
    <t>30.1</t>
  </si>
  <si>
    <r>
      <t xml:space="preserve">Количество обращений </t>
    </r>
    <r>
      <rPr>
        <b/>
        <sz val="10"/>
        <rFont val="Times New Roman"/>
        <family val="1"/>
        <charset val="204"/>
      </rPr>
      <t>в МФЦ для бизнеса, в том числе</t>
    </r>
  </si>
  <si>
    <r>
      <t xml:space="preserve">Количество обращений гражданв МФЦ </t>
    </r>
    <r>
      <rPr>
        <b/>
        <vertAlign val="superscript"/>
        <sz val="10"/>
        <rFont val="Times New Roman"/>
        <family val="1"/>
        <charset val="204"/>
      </rPr>
      <t>2</t>
    </r>
    <r>
      <rPr>
        <b/>
        <sz val="10"/>
        <rFont val="Times New Roman"/>
        <family val="1"/>
        <charset val="204"/>
      </rPr>
      <t>, в том числе</t>
    </r>
  </si>
  <si>
    <t>3 - В данном показателе указано колличество территориальных отделов (далее - ТО) в которых предоставляются услуги в рамках заключенных соглашений: УФНС по ЯНАО (18 ТО), Управление Роспотребнадзора по ЯНАО (18 ТО), УФАС по ЯНАО (1 ТО), ТУ ФА по УГИ в ЯНАО (18 ТО), УФСГРКиК по ЯНАО и филиал ФГБУ "ФКПФСГРКиК" по ЯНАО (18 ТО), УФССП по ЯНАО (18 ТО),  МВДРФ по ЯНАО (18 ТО), ГИТ в ЯНАО (18 ТО), ДСЗН ЯНАО (18 ТО), ДПРР ЯНАО (18 ТО), ДВФОГВиМЮ ЯНАО(18 ТО), ДЗН ЯНАО (18 ТО), ГУ РОФСС РФ по ЯНАО (1 ТО), ОПФРФ ГУ по ЯНАО (18 ТО), Администрация МО г Салехард в ССЗН (1 ТО), Администрация МО г Салехард в СО (1 ТО), Администрация г. Ноябрьск (1 ТО), Администрация г. Лабытнанги (1 ТО), Администрация г. Муравленко (1 ТО), Администрация г. Ноябрьск (1 ТО), Корпорация МСП (18 ТО), ЗАГС по ЯНАО (18 ТО)</t>
  </si>
  <si>
    <t>1 - В данный показатель включены следующие участники МФЦ по оказанию услуг, с которыми заключены соглашения о взаимодействии: УФНС по ЯНАО (13 услуг), Управление Роспотребнадзора по ЯНАО (1 услуга), УФАС по ЯНАО (5 усуг),  ТУ ФА по УГИ в ЯНАО (3 услуги), УФСГРКиК по ЯНАО и и филиал ФГБУ "ФКПФСГРКиК" по ЯНАО (3 услуги), УФССП по ЯНАО (1 услуга),  МВДРФ по ЯНАО (8 услуги), ГИТ в ЯНАО (1), ДСЗН по ЯНАО (13 услуг),Администрация МО г Салехард в ССЗН (24 услуги), ДПРР ЯНАО (7 услуг), ДВОГВиМЮ ЯНАО (1 услуга), ДЗН ЯНАО (1 услуга), ГУ РОФСС РФ по ЯНАО (4 услуг), ОПФРФ ГУ по ЯНАО (11 услуг), Администрация МО г Салехард в ДО (3 услуги), Администрация МО г. Салехард в ЗИО (3 услуги), Администрация г. Лабытнанги (4 услуги), Администрация г. Муравленко (3 услуги), Администрация г. Ноябрьск (1 услуг), Корпорация МСП (3 услуги), ЗАГС по ЯНАО (2 услуги)</t>
  </si>
  <si>
    <t>Количество оказанных услуг в отделах ГУ ЯНАО "МФЦ"</t>
  </si>
  <si>
    <t xml:space="preserve">Информирование о положении на рынке труда в Ямало-Ненецком автономном округе </t>
  </si>
  <si>
    <t>Консультации граждан по вопросам предоставления государственных и муниципальных услуг</t>
  </si>
  <si>
    <t>Услуга предоставляется с элементами межведомственного взаимодействия (требование/факт)</t>
  </si>
  <si>
    <r>
      <t>Услуга предоставляется с элементами межведомственного взаимодействия (требование/ факт)</t>
    </r>
    <r>
      <rPr>
        <b/>
        <vertAlign val="superscript"/>
        <sz val="8"/>
        <rFont val="Times New Roman"/>
        <family val="1"/>
        <charset val="204"/>
      </rPr>
      <t>2б</t>
    </r>
  </si>
  <si>
    <t>1 - Поскольку ГУ ЯНАО "МФЦ" осуществляет лишь этапы приема и выдачи документов в рамках оказания государственных и муниципальных услуг, значение показателя количества оказанных услуг представлено в части приема и выдачи документов заявителям.                                                       В ячейках проставляются количество оказанных услуг, в случае если услуга не предоставляется - ставится прочерк</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</si>
</sst>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04"/>
      <scheme val="minor"/>
    </font>
    <font>
      <sz val="12"/>
      <name val="Times New Roman"/>
      <family val="1"/>
      <charset val="204"/>
    </font>
    <font>
      <sz val="10"/>
      <name val="Times New Roman"/>
      <family val="1"/>
      <charset val="204"/>
    </font>
    <font>
      <i/>
      <sz val="10"/>
      <name val="Times New Roman"/>
      <family val="1"/>
      <charset val="204"/>
    </font>
    <font>
      <sz val="11"/>
      <name val="Times New Roman"/>
      <family val="1"/>
      <charset val="204"/>
    </font>
    <font>
      <b/>
      <sz val="11"/>
      <name val="Times New Roman"/>
      <family val="1"/>
      <charset val="204"/>
    </font>
    <font>
      <i/>
      <sz val="11"/>
      <name val="Times New Roman"/>
      <family val="1"/>
      <charset val="204"/>
    </font>
    <font>
      <b/>
      <i/>
      <sz val="11"/>
      <name val="Times New Roman"/>
      <family val="1"/>
      <charset val="204"/>
    </font>
    <font>
      <b/>
      <sz val="10"/>
      <color theme="1"/>
      <name val="Times New Roman"/>
      <family val="1"/>
      <charset val="204"/>
    </font>
    <font>
      <sz val="11"/>
      <name val="Calibri"/>
      <family val="2"/>
      <charset val="204"/>
      <scheme val="minor"/>
    </font>
    <font>
      <b/>
      <sz val="11"/>
      <name val="Calibri"/>
      <family val="2"/>
      <charset val="204"/>
      <scheme val="minor"/>
    </font>
    <font>
      <sz val="10"/>
      <name val="Calibri"/>
      <family val="2"/>
      <charset val="204"/>
      <scheme val="minor"/>
    </font>
    <font>
      <b/>
      <sz val="10"/>
      <name val="Times New Roman"/>
      <family val="1"/>
      <charset val="204"/>
    </font>
    <font>
      <sz val="9"/>
      <name val="Times New Roman"/>
      <family val="1"/>
      <charset val="204"/>
    </font>
    <font>
      <sz val="9"/>
      <name val="Calibri"/>
      <family val="2"/>
      <charset val="204"/>
      <scheme val="minor"/>
    </font>
    <font>
      <u/>
      <sz val="11"/>
      <color theme="10"/>
      <name val="Calibri"/>
      <family val="2"/>
      <charset val="204"/>
      <scheme val="minor"/>
    </font>
    <font>
      <vertAlign val="superscript"/>
      <sz val="11"/>
      <name val="Times New Roman"/>
      <family val="1"/>
      <charset val="204"/>
    </font>
    <font>
      <i/>
      <sz val="10"/>
      <name val="Calibri"/>
      <family val="2"/>
      <charset val="204"/>
      <scheme val="minor"/>
    </font>
    <font>
      <b/>
      <vertAlign val="superscript"/>
      <sz val="10"/>
      <name val="Times New Roman"/>
      <family val="1"/>
      <charset val="204"/>
    </font>
    <font>
      <b/>
      <sz val="9"/>
      <name val="Times New Roman"/>
      <family val="1"/>
      <charset val="204"/>
    </font>
    <font>
      <i/>
      <sz val="9"/>
      <name val="Times New Roman"/>
      <family val="1"/>
      <charset val="204"/>
    </font>
    <font>
      <b/>
      <sz val="8"/>
      <name val="Times New Roman"/>
      <family val="1"/>
      <charset val="204"/>
    </font>
    <font>
      <b/>
      <vertAlign val="superscript"/>
      <sz val="8"/>
      <name val="Times New Roman"/>
      <family val="1"/>
      <charset val="204"/>
    </font>
    <font>
      <i/>
      <sz val="7"/>
      <name val="Times New Roman"/>
      <family val="1"/>
      <charset val="204"/>
    </font>
    <font>
      <sz val="14"/>
      <name val="Times New Roman"/>
      <family val="1"/>
      <charset val="204"/>
    </font>
    <font>
      <b/>
      <sz val="14"/>
      <name val="Times New Roman"/>
      <family val="1"/>
      <charset val="204"/>
    </font>
    <font>
      <b/>
      <sz val="12"/>
      <name val="Times New Roman"/>
      <family val="1"/>
      <charset val="204"/>
    </font>
    <font>
      <i/>
      <sz val="10"/>
      <color theme="1"/>
      <name val="Times New Roman"/>
      <family val="1"/>
      <charset val="204"/>
    </font>
    <font>
      <sz val="11"/>
      <color theme="1"/>
      <name val="Times New Roman"/>
      <family val="1"/>
      <charset val="204"/>
    </font>
    <font>
      <b/>
      <i/>
      <sz val="10"/>
      <color theme="1"/>
      <name val="Times New Roman"/>
      <family val="1"/>
      <charset val="204"/>
    </font>
    <font>
      <sz val="8"/>
      <name val="Times New Roman"/>
      <family val="1"/>
      <charset val="204"/>
    </font>
    <font>
      <b/>
      <i/>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5" fillId="0" borderId="0" applyNumberFormat="0" applyFill="0" applyBorder="0" applyAlignment="0" applyProtection="0"/>
  </cellStyleXfs>
  <cellXfs count="191">
    <xf numFmtId="0" fontId="0" fillId="0" borderId="0" xfId="0"/>
    <xf numFmtId="49" fontId="4" fillId="2" borderId="1" xfId="0" applyNumberFormat="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49" fontId="4" fillId="2" borderId="1" xfId="0" quotePrefix="1"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xf numFmtId="0" fontId="9" fillId="2" borderId="0" xfId="0" applyFont="1" applyFill="1"/>
    <xf numFmtId="0" fontId="9" fillId="2" borderId="0" xfId="0" applyFont="1" applyFill="1" applyBorder="1"/>
    <xf numFmtId="0" fontId="1" fillId="2" borderId="0" xfId="0" applyFont="1" applyFill="1" applyAlignment="1">
      <alignment vertical="center" wrapText="1"/>
    </xf>
    <xf numFmtId="0" fontId="4" fillId="2" borderId="0" xfId="0" applyFont="1" applyFill="1" applyAlignment="1">
      <alignment vertical="center" wrapText="1"/>
    </xf>
    <xf numFmtId="0" fontId="6" fillId="2" borderId="1" xfId="0" quotePrefix="1"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9" fillId="2" borderId="0" xfId="0" applyFont="1" applyFill="1" applyAlignment="1">
      <alignment horizontal="left"/>
    </xf>
    <xf numFmtId="0" fontId="4" fillId="2" borderId="0" xfId="0" applyFont="1" applyFill="1" applyBorder="1"/>
    <xf numFmtId="0" fontId="4" fillId="2" borderId="0" xfId="0" applyFont="1" applyFill="1" applyBorder="1" applyAlignment="1">
      <alignment horizontal="left"/>
    </xf>
    <xf numFmtId="0" fontId="9" fillId="2" borderId="0" xfId="0" applyFont="1" applyFill="1" applyAlignment="1">
      <alignment wrapText="1"/>
    </xf>
    <xf numFmtId="0" fontId="17" fillId="2" borderId="0" xfId="0" applyFont="1" applyFill="1"/>
    <xf numFmtId="49" fontId="5" fillId="2" borderId="1" xfId="0" applyNumberFormat="1" applyFont="1" applyFill="1" applyBorder="1" applyAlignment="1">
      <alignment vertical="center" wrapText="1"/>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top"/>
    </xf>
    <xf numFmtId="0" fontId="5" fillId="2" borderId="1" xfId="0" applyFont="1" applyFill="1" applyBorder="1" applyAlignment="1">
      <alignment horizontal="right" vertical="center" wrapText="1"/>
    </xf>
    <xf numFmtId="0" fontId="4" fillId="2" borderId="1" xfId="0" applyFont="1" applyFill="1" applyBorder="1" applyAlignment="1">
      <alignment horizontal="justify"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top" wrapText="1"/>
    </xf>
    <xf numFmtId="0" fontId="4" fillId="2" borderId="2" xfId="0" applyFont="1" applyFill="1" applyBorder="1" applyAlignment="1">
      <alignment horizontal="center" vertical="center" wrapText="1"/>
    </xf>
    <xf numFmtId="0" fontId="4" fillId="2" borderId="0" xfId="0" applyFont="1" applyFill="1" applyBorder="1" applyAlignment="1">
      <alignment wrapText="1"/>
    </xf>
    <xf numFmtId="49" fontId="13"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20" fillId="2" borderId="1" xfId="0" quotePrefix="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xf numFmtId="0" fontId="14" fillId="2" borderId="0" xfId="0" applyFont="1" applyFill="1"/>
    <xf numFmtId="0" fontId="10" fillId="2" borderId="0" xfId="0" applyFont="1" applyFill="1"/>
    <xf numFmtId="0" fontId="12" fillId="2" borderId="1" xfId="0" applyFont="1" applyFill="1" applyBorder="1" applyAlignment="1">
      <alignment horizontal="center" vertical="center"/>
    </xf>
    <xf numFmtId="0" fontId="6" fillId="2" borderId="0" xfId="0" quotePrefix="1" applyFont="1" applyFill="1" applyBorder="1" applyAlignment="1">
      <alignment horizontal="center" vertical="center" wrapText="1"/>
    </xf>
    <xf numFmtId="0" fontId="12" fillId="2" borderId="1" xfId="0" applyFont="1" applyFill="1" applyBorder="1" applyAlignment="1">
      <alignment horizontal="center" textRotation="90" wrapText="1"/>
    </xf>
    <xf numFmtId="0" fontId="12" fillId="2" borderId="1" xfId="0" applyFont="1" applyFill="1" applyBorder="1" applyAlignment="1">
      <alignment vertical="center" wrapText="1"/>
    </xf>
    <xf numFmtId="0" fontId="20"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vertical="top" wrapText="1"/>
    </xf>
    <xf numFmtId="0" fontId="4" fillId="2" borderId="0" xfId="0" applyFont="1" applyFill="1" applyAlignment="1">
      <alignment horizontal="center" vertical="top" wrapText="1"/>
    </xf>
    <xf numFmtId="0" fontId="2" fillId="2" borderId="1" xfId="0" applyFont="1" applyFill="1" applyBorder="1" applyAlignment="1">
      <alignment vertical="center" wrapText="1"/>
    </xf>
    <xf numFmtId="2" fontId="2" fillId="2" borderId="1" xfId="0" applyNumberFormat="1" applyFont="1" applyFill="1" applyBorder="1" applyAlignment="1">
      <alignment horizontal="center" vertical="center" wrapText="1"/>
    </xf>
    <xf numFmtId="0" fontId="11" fillId="2" borderId="0" xfId="0" applyFont="1" applyFill="1" applyAlignment="1">
      <alignment horizontal="center" vertical="center"/>
    </xf>
    <xf numFmtId="1" fontId="5"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2" fontId="12"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0" fontId="2" fillId="2" borderId="1" xfId="0" applyFont="1" applyFill="1" applyBorder="1" applyAlignment="1">
      <alignment vertical="center" textRotation="90" wrapText="1"/>
    </xf>
    <xf numFmtId="0" fontId="2" fillId="2" borderId="0" xfId="0" applyFont="1" applyFill="1" applyAlignment="1">
      <alignment wrapText="1"/>
    </xf>
    <xf numFmtId="0" fontId="13" fillId="2" borderId="1" xfId="0" applyFont="1" applyFill="1" applyBorder="1" applyAlignment="1">
      <alignment horizontal="center" vertical="center"/>
    </xf>
    <xf numFmtId="0" fontId="2" fillId="2" borderId="1" xfId="1" applyFont="1" applyFill="1" applyBorder="1" applyAlignment="1">
      <alignment horizontal="center" vertical="center" textRotation="90"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0" xfId="0" applyFont="1" applyFill="1"/>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4" fillId="2" borderId="1" xfId="0" applyFont="1" applyFill="1" applyBorder="1" applyAlignment="1">
      <alignment horizontal="justify" wrapText="1"/>
    </xf>
    <xf numFmtId="0" fontId="4" fillId="2" borderId="1" xfId="0" applyFont="1" applyFill="1" applyBorder="1" applyAlignment="1">
      <alignment horizontal="left" vertical="top" wrapText="1"/>
    </xf>
    <xf numFmtId="0" fontId="12" fillId="2" borderId="0"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12" fillId="2" borderId="1" xfId="0" quotePrefix="1" applyFont="1" applyFill="1" applyBorder="1" applyAlignment="1">
      <alignment horizontal="center" vertical="center" wrapText="1"/>
    </xf>
    <xf numFmtId="0" fontId="24" fillId="2" borderId="0" xfId="0" applyFont="1" applyFill="1" applyBorder="1" applyAlignment="1">
      <alignment horizontal="center" vertical="center"/>
    </xf>
    <xf numFmtId="0" fontId="26" fillId="2" borderId="0" xfId="0" applyFont="1" applyFill="1" applyBorder="1" applyAlignment="1">
      <alignment vertical="center" wrapText="1"/>
    </xf>
    <xf numFmtId="0" fontId="1" fillId="2" borderId="0" xfId="0" applyFont="1" applyFill="1" applyBorder="1" applyAlignment="1">
      <alignment horizontal="center" vertical="center"/>
    </xf>
    <xf numFmtId="0" fontId="9" fillId="2" borderId="0" xfId="0" applyFont="1" applyFill="1" applyBorder="1" applyAlignment="1">
      <alignment vertical="center" wrapText="1"/>
    </xf>
    <xf numFmtId="0" fontId="2" fillId="2" borderId="1" xfId="0" applyFont="1" applyFill="1" applyBorder="1" applyAlignment="1">
      <alignment horizontal="center" vertical="center" textRotation="90" wrapText="1"/>
    </xf>
    <xf numFmtId="0" fontId="2" fillId="2" borderId="0" xfId="0" applyFont="1" applyFill="1"/>
    <xf numFmtId="0" fontId="11" fillId="2" borderId="0" xfId="0" applyFont="1" applyFill="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shrinkToFit="1"/>
    </xf>
    <xf numFmtId="14" fontId="13"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quotePrefix="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1" fontId="2"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1" applyFont="1" applyFill="1" applyBorder="1" applyAlignment="1">
      <alignment horizontal="center" vertical="center" textRotation="90" wrapText="1"/>
    </xf>
    <xf numFmtId="0" fontId="5" fillId="2" borderId="0" xfId="0" applyFont="1" applyFill="1" applyAlignment="1">
      <alignment horizontal="right"/>
    </xf>
    <xf numFmtId="0" fontId="28" fillId="2" borderId="1" xfId="0" applyFont="1" applyFill="1" applyBorder="1" applyAlignment="1">
      <alignment vertical="center" wrapText="1"/>
    </xf>
    <xf numFmtId="0" fontId="3" fillId="2" borderId="0"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7" fillId="2" borderId="1" xfId="0" quotePrefix="1"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left" wrapText="1"/>
    </xf>
    <xf numFmtId="0" fontId="3" fillId="2" borderId="0" xfId="0" applyFont="1" applyFill="1" applyBorder="1" applyAlignment="1">
      <alignment horizontal="left"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8" fillId="2" borderId="1" xfId="0" applyFont="1" applyFill="1" applyBorder="1" applyAlignment="1">
      <alignment horizontal="justify" vertical="center" wrapText="1"/>
    </xf>
    <xf numFmtId="0" fontId="12" fillId="2" borderId="1" xfId="0" applyNumberFormat="1" applyFont="1" applyFill="1" applyBorder="1" applyAlignment="1">
      <alignment horizontal="center" vertical="center"/>
    </xf>
    <xf numFmtId="0" fontId="21" fillId="2" borderId="1" xfId="0" applyFont="1" applyFill="1" applyBorder="1" applyAlignment="1">
      <alignment horizontal="center" vertical="center" textRotation="90" wrapText="1"/>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4" fillId="2" borderId="0" xfId="0" applyFont="1" applyFill="1" applyAlignment="1">
      <alignment horizontal="left" wrapText="1"/>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3" fillId="2" borderId="5" xfId="0" applyFont="1" applyFill="1" applyBorder="1" applyAlignment="1">
      <alignment vertical="center" wrapText="1"/>
    </xf>
    <xf numFmtId="0" fontId="31"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9" fillId="2" borderId="1" xfId="0" applyFont="1" applyFill="1" applyBorder="1" applyAlignment="1">
      <alignment vertical="center" wrapText="1"/>
    </xf>
    <xf numFmtId="0" fontId="27" fillId="2" borderId="1" xfId="0" applyFont="1" applyFill="1" applyBorder="1" applyAlignment="1">
      <alignment vertical="center" wrapText="1"/>
    </xf>
    <xf numFmtId="0" fontId="28" fillId="2" borderId="1" xfId="0" applyFont="1" applyFill="1" applyBorder="1" applyAlignment="1">
      <alignment horizontal="center" vertical="center"/>
    </xf>
    <xf numFmtId="0" fontId="0" fillId="2" borderId="0" xfId="0" applyFill="1"/>
    <xf numFmtId="49" fontId="2"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vertical="top" wrapText="1"/>
    </xf>
    <xf numFmtId="49" fontId="4" fillId="2" borderId="1" xfId="0" applyNumberFormat="1" applyFont="1" applyFill="1" applyBorder="1" applyAlignment="1">
      <alignment horizontal="left" vertical="top" wrapText="1"/>
    </xf>
    <xf numFmtId="0" fontId="4" fillId="2" borderId="1" xfId="0" applyFont="1" applyFill="1" applyBorder="1" applyAlignment="1">
      <alignment horizontal="left" wrapText="1"/>
    </xf>
    <xf numFmtId="0" fontId="28" fillId="2" borderId="1" xfId="0" applyFont="1" applyFill="1" applyBorder="1" applyAlignment="1">
      <alignment vertical="top" wrapText="1"/>
    </xf>
    <xf numFmtId="0" fontId="4" fillId="2" borderId="1" xfId="0" quotePrefix="1" applyFont="1" applyFill="1" applyBorder="1" applyAlignment="1">
      <alignment horizontal="left" vertical="top" wrapText="1"/>
    </xf>
    <xf numFmtId="0" fontId="5" fillId="2" borderId="1"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1" xfId="0"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1" wrapText="1"/>
    </xf>
    <xf numFmtId="0" fontId="2" fillId="2" borderId="1" xfId="0" applyFont="1" applyFill="1" applyBorder="1" applyAlignment="1">
      <alignment horizontal="center" vertical="center"/>
    </xf>
    <xf numFmtId="0" fontId="4" fillId="2" borderId="0" xfId="0" applyFont="1" applyFill="1" applyAlignment="1">
      <alignment horizontal="left" wrapText="1"/>
    </xf>
    <xf numFmtId="0" fontId="3" fillId="2" borderId="0" xfId="0" applyFont="1" applyFill="1" applyBorder="1" applyAlignment="1">
      <alignment horizontal="justify" vertical="top" wrapText="1"/>
    </xf>
    <xf numFmtId="0" fontId="17" fillId="2" borderId="0" xfId="0" applyFont="1" applyFill="1" applyBorder="1" applyAlignment="1">
      <alignment horizontal="justify" vertical="top" wrapText="1"/>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3" fillId="2" borderId="0" xfId="0" applyFont="1" applyFill="1" applyBorder="1" applyAlignment="1">
      <alignment horizontal="justify" vertical="center" wrapText="1"/>
    </xf>
    <xf numFmtId="0" fontId="3" fillId="2" borderId="0" xfId="0" applyFont="1" applyFill="1" applyBorder="1" applyAlignment="1">
      <alignment horizontal="left" vertical="top" wrapText="1"/>
    </xf>
    <xf numFmtId="0" fontId="4" fillId="2" borderId="0" xfId="0" applyFont="1" applyFill="1" applyAlignment="1">
      <alignment horizontal="left"/>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2" fillId="2" borderId="4" xfId="0" applyFont="1" applyFill="1" applyBorder="1" applyAlignment="1">
      <alignment horizontal="center" textRotation="90" wrapText="1"/>
    </xf>
    <xf numFmtId="0" fontId="12" fillId="2" borderId="6" xfId="0" applyFont="1" applyFill="1" applyBorder="1" applyAlignment="1">
      <alignment horizontal="center" textRotation="90" wrapText="1"/>
    </xf>
    <xf numFmtId="0" fontId="21" fillId="2" borderId="4" xfId="0" applyFont="1" applyFill="1" applyBorder="1" applyAlignment="1">
      <alignment horizontal="center" vertical="center" textRotation="90" wrapText="1"/>
    </xf>
    <xf numFmtId="0" fontId="21" fillId="2" borderId="6" xfId="0" applyFont="1" applyFill="1" applyBorder="1" applyAlignment="1">
      <alignment horizontal="center" vertical="center" textRotation="90" wrapText="1"/>
    </xf>
    <xf numFmtId="0" fontId="12" fillId="2" borderId="1" xfId="0" applyFont="1" applyFill="1" applyBorder="1" applyAlignment="1">
      <alignment horizontal="center" vertical="center" wrapText="1"/>
    </xf>
    <xf numFmtId="0" fontId="13" fillId="2" borderId="0" xfId="0" applyFont="1" applyFill="1" applyAlignment="1">
      <alignment horizontal="left" vertical="top" wrapText="1"/>
    </xf>
    <xf numFmtId="0" fontId="3" fillId="2" borderId="0" xfId="0" applyFont="1" applyFill="1" applyBorder="1" applyAlignment="1">
      <alignment horizontal="left"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left" wrapText="1"/>
    </xf>
    <xf numFmtId="49" fontId="5" fillId="2" borderId="9"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0" fillId="2" borderId="0" xfId="0" applyFont="1" applyFill="1" applyAlignment="1">
      <alignment horizontal="left" wrapText="1"/>
    </xf>
    <xf numFmtId="49" fontId="5" fillId="2" borderId="1"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zoomScale="80" zoomScaleNormal="80" workbookViewId="0">
      <pane xSplit="3" ySplit="9" topLeftCell="M57" activePane="bottomRight" state="frozen"/>
      <selection pane="topRight" activeCell="D1" sqref="D1"/>
      <selection pane="bottomLeft" activeCell="A10" sqref="A10"/>
      <selection pane="bottomRight" activeCell="N66" sqref="N66"/>
    </sheetView>
  </sheetViews>
  <sheetFormatPr defaultRowHeight="15" x14ac:dyDescent="0.25"/>
  <cols>
    <col min="1" max="1" width="6.5703125" style="7" customWidth="1"/>
    <col min="2" max="2" width="43.7109375" style="7" customWidth="1"/>
    <col min="3" max="3" width="12.42578125" style="7" customWidth="1"/>
    <col min="4" max="4" width="10.28515625" style="7" customWidth="1"/>
    <col min="5" max="5" width="11.5703125" style="7" customWidth="1"/>
    <col min="6" max="6" width="10" style="7" customWidth="1"/>
    <col min="7" max="7" width="11.140625" style="7" customWidth="1"/>
    <col min="8" max="8" width="12.140625" style="7" customWidth="1"/>
    <col min="9" max="9" width="11.140625" style="7" customWidth="1"/>
    <col min="10" max="11" width="10.5703125" style="7" customWidth="1"/>
    <col min="12" max="12" width="11.5703125" style="7" customWidth="1"/>
    <col min="13" max="13" width="12" style="7" customWidth="1"/>
    <col min="14" max="14" width="11.5703125" style="7" customWidth="1"/>
    <col min="15" max="15" width="9.7109375" style="7" customWidth="1"/>
    <col min="16" max="16" width="10.5703125" style="7" customWidth="1"/>
    <col min="17" max="17" width="10.140625" style="7" customWidth="1"/>
    <col min="18" max="18" width="12.28515625" style="7" customWidth="1"/>
    <col min="19" max="19" width="11.5703125" style="7" customWidth="1"/>
    <col min="20" max="20" width="10.28515625" style="7" customWidth="1"/>
    <col min="21" max="21" width="11.42578125" style="7" customWidth="1"/>
    <col min="22" max="22" width="10.42578125" style="7" customWidth="1"/>
    <col min="23" max="16384" width="9.140625" style="7"/>
  </cols>
  <sheetData>
    <row r="1" spans="1:24" ht="45.75" customHeight="1" x14ac:dyDescent="0.25">
      <c r="A1" s="73"/>
      <c r="B1" s="73"/>
      <c r="C1" s="73"/>
      <c r="D1" s="73"/>
      <c r="E1" s="73"/>
      <c r="F1" s="46"/>
      <c r="G1" s="46"/>
      <c r="H1" s="46"/>
      <c r="I1" s="46"/>
      <c r="J1" s="73"/>
      <c r="K1" s="73"/>
      <c r="L1" s="143" t="s">
        <v>247</v>
      </c>
      <c r="M1" s="143"/>
      <c r="N1" s="143"/>
      <c r="O1" s="143"/>
      <c r="P1" s="143"/>
      <c r="Q1" s="143"/>
      <c r="R1" s="143"/>
      <c r="S1" s="143"/>
      <c r="T1" s="143"/>
      <c r="U1" s="143"/>
      <c r="V1" s="143"/>
      <c r="W1" s="117"/>
    </row>
    <row r="2" spans="1:24" ht="18.75" x14ac:dyDescent="0.25">
      <c r="A2" s="73"/>
      <c r="B2" s="73"/>
      <c r="C2" s="73"/>
      <c r="D2" s="73"/>
      <c r="E2" s="73"/>
      <c r="F2" s="46"/>
      <c r="G2" s="46"/>
      <c r="H2" s="46"/>
      <c r="I2" s="46"/>
      <c r="J2" s="73"/>
      <c r="K2" s="73"/>
      <c r="L2" s="73"/>
      <c r="M2" s="46"/>
      <c r="N2" s="47"/>
      <c r="O2" s="47"/>
      <c r="P2" s="47"/>
      <c r="Q2" s="73"/>
      <c r="R2" s="73"/>
      <c r="S2" s="46"/>
      <c r="T2" s="46"/>
      <c r="U2" s="64" t="s">
        <v>47</v>
      </c>
      <c r="V2" s="97"/>
      <c r="W2" s="46"/>
      <c r="X2" s="46"/>
    </row>
    <row r="3" spans="1:24" ht="18.75" x14ac:dyDescent="0.25">
      <c r="B3" s="149" t="s">
        <v>256</v>
      </c>
      <c r="C3" s="149"/>
      <c r="D3" s="149"/>
      <c r="E3" s="149"/>
      <c r="F3" s="149"/>
      <c r="G3" s="149"/>
      <c r="H3" s="149"/>
      <c r="I3" s="149"/>
      <c r="J3" s="149"/>
      <c r="K3" s="149"/>
      <c r="L3" s="149"/>
      <c r="M3" s="149"/>
      <c r="N3" s="149"/>
      <c r="O3" s="149"/>
      <c r="P3" s="149"/>
      <c r="Q3" s="149"/>
      <c r="R3" s="149"/>
      <c r="S3" s="149"/>
      <c r="T3" s="149"/>
      <c r="U3" s="149"/>
      <c r="V3" s="149"/>
      <c r="W3" s="46"/>
      <c r="X3" s="46"/>
    </row>
    <row r="4" spans="1:24" ht="15.75" x14ac:dyDescent="0.25">
      <c r="A4" s="150" t="s">
        <v>362</v>
      </c>
      <c r="B4" s="150"/>
      <c r="C4" s="150"/>
      <c r="D4" s="150"/>
      <c r="E4" s="150"/>
      <c r="F4" s="150"/>
      <c r="G4" s="150"/>
      <c r="H4" s="150"/>
      <c r="I4" s="150"/>
      <c r="J4" s="150"/>
      <c r="K4" s="74"/>
      <c r="L4" s="74"/>
      <c r="M4" s="76"/>
      <c r="P4" s="64"/>
      <c r="Q4" s="74"/>
      <c r="R4" s="74"/>
      <c r="S4" s="75"/>
      <c r="V4" s="64"/>
    </row>
    <row r="5" spans="1:24" s="78" customFormat="1" ht="51" x14ac:dyDescent="0.2">
      <c r="A5" s="23" t="s">
        <v>7</v>
      </c>
      <c r="B5" s="23" t="s">
        <v>2</v>
      </c>
      <c r="C5" s="114" t="s">
        <v>3</v>
      </c>
      <c r="D5" s="77" t="s">
        <v>30</v>
      </c>
      <c r="E5" s="114" t="s">
        <v>31</v>
      </c>
      <c r="F5" s="77" t="s">
        <v>32</v>
      </c>
      <c r="G5" s="114" t="s">
        <v>5</v>
      </c>
      <c r="H5" s="144" t="s">
        <v>92</v>
      </c>
      <c r="I5" s="144"/>
      <c r="J5" s="77" t="s">
        <v>36</v>
      </c>
      <c r="K5" s="95" t="s">
        <v>38</v>
      </c>
      <c r="L5" s="114" t="s">
        <v>37</v>
      </c>
      <c r="M5" s="152" t="s">
        <v>35</v>
      </c>
      <c r="N5" s="152"/>
      <c r="O5" s="152"/>
      <c r="P5" s="152"/>
      <c r="Q5" s="144" t="s">
        <v>34</v>
      </c>
      <c r="R5" s="144"/>
      <c r="S5" s="144" t="s">
        <v>33</v>
      </c>
      <c r="T5" s="144"/>
      <c r="U5" s="114" t="s">
        <v>4</v>
      </c>
      <c r="V5" s="114" t="s">
        <v>6</v>
      </c>
    </row>
    <row r="6" spans="1:24" s="79" customFormat="1" ht="12.75" x14ac:dyDescent="0.2">
      <c r="A6" s="114">
        <v>1</v>
      </c>
      <c r="B6" s="114">
        <v>2</v>
      </c>
      <c r="C6" s="114">
        <v>3</v>
      </c>
      <c r="D6" s="114">
        <v>4</v>
      </c>
      <c r="E6" s="114">
        <v>5</v>
      </c>
      <c r="F6" s="114">
        <v>6</v>
      </c>
      <c r="G6" s="114">
        <v>7</v>
      </c>
      <c r="H6" s="153">
        <v>8</v>
      </c>
      <c r="I6" s="153"/>
      <c r="J6" s="114">
        <v>9</v>
      </c>
      <c r="K6" s="132">
        <v>10</v>
      </c>
      <c r="L6" s="114">
        <v>11</v>
      </c>
      <c r="M6" s="144">
        <v>12</v>
      </c>
      <c r="N6" s="144"/>
      <c r="O6" s="144"/>
      <c r="P6" s="144"/>
      <c r="Q6" s="144">
        <v>13</v>
      </c>
      <c r="R6" s="144"/>
      <c r="S6" s="144">
        <v>14</v>
      </c>
      <c r="T6" s="144"/>
      <c r="U6" s="115">
        <v>15</v>
      </c>
      <c r="V6" s="115">
        <v>16</v>
      </c>
    </row>
    <row r="7" spans="1:24" s="79" customFormat="1" ht="30" x14ac:dyDescent="0.2">
      <c r="A7" s="114">
        <v>1</v>
      </c>
      <c r="B7" s="124" t="s">
        <v>249</v>
      </c>
      <c r="C7" s="80"/>
      <c r="D7" s="114" t="s">
        <v>39</v>
      </c>
      <c r="E7" s="114" t="s">
        <v>39</v>
      </c>
      <c r="F7" s="114" t="s">
        <v>39</v>
      </c>
      <c r="G7" s="114" t="s">
        <v>39</v>
      </c>
      <c r="H7" s="144" t="s">
        <v>39</v>
      </c>
      <c r="I7" s="144"/>
      <c r="J7" s="114" t="s">
        <v>39</v>
      </c>
      <c r="K7" s="95" t="s">
        <v>39</v>
      </c>
      <c r="L7" s="114" t="s">
        <v>39</v>
      </c>
      <c r="M7" s="144" t="s">
        <v>39</v>
      </c>
      <c r="N7" s="144"/>
      <c r="O7" s="144"/>
      <c r="P7" s="144"/>
      <c r="Q7" s="144" t="s">
        <v>39</v>
      </c>
      <c r="R7" s="151"/>
      <c r="S7" s="144" t="s">
        <v>39</v>
      </c>
      <c r="T7" s="144"/>
      <c r="U7" s="114" t="s">
        <v>39</v>
      </c>
      <c r="V7" s="114" t="s">
        <v>39</v>
      </c>
    </row>
    <row r="8" spans="1:24" s="79" customFormat="1" ht="113.25" x14ac:dyDescent="0.2">
      <c r="A8" s="114">
        <v>2</v>
      </c>
      <c r="B8" s="124" t="s">
        <v>40</v>
      </c>
      <c r="C8" s="80"/>
      <c r="D8" s="77" t="s">
        <v>41</v>
      </c>
      <c r="E8" s="77" t="s">
        <v>131</v>
      </c>
      <c r="F8" s="77" t="s">
        <v>134</v>
      </c>
      <c r="G8" s="77" t="s">
        <v>197</v>
      </c>
      <c r="H8" s="77" t="s">
        <v>133</v>
      </c>
      <c r="I8" s="77" t="s">
        <v>235</v>
      </c>
      <c r="J8" s="77" t="s">
        <v>192</v>
      </c>
      <c r="K8" s="77" t="s">
        <v>113</v>
      </c>
      <c r="L8" s="77" t="s">
        <v>132</v>
      </c>
      <c r="M8" s="77" t="s">
        <v>194</v>
      </c>
      <c r="N8" s="77" t="s">
        <v>195</v>
      </c>
      <c r="O8" s="77" t="s">
        <v>341</v>
      </c>
      <c r="P8" s="77" t="s">
        <v>189</v>
      </c>
      <c r="Q8" s="77" t="s">
        <v>130</v>
      </c>
      <c r="R8" s="77" t="s">
        <v>193</v>
      </c>
      <c r="S8" s="77" t="s">
        <v>225</v>
      </c>
      <c r="T8" s="77" t="s">
        <v>236</v>
      </c>
      <c r="U8" s="77" t="s">
        <v>196</v>
      </c>
      <c r="V8" s="77" t="s">
        <v>198</v>
      </c>
    </row>
    <row r="9" spans="1:24" s="79" customFormat="1" ht="45" x14ac:dyDescent="0.2">
      <c r="A9" s="114">
        <v>3</v>
      </c>
      <c r="B9" s="110" t="s">
        <v>250</v>
      </c>
      <c r="C9" s="114">
        <f>SUM(D9:V9)</f>
        <v>492124</v>
      </c>
      <c r="D9" s="114">
        <v>48756</v>
      </c>
      <c r="E9" s="60">
        <v>26331</v>
      </c>
      <c r="F9" s="81">
        <v>7339</v>
      </c>
      <c r="G9" s="114">
        <v>4262</v>
      </c>
      <c r="H9" s="114">
        <v>4918</v>
      </c>
      <c r="I9" s="114">
        <v>6193</v>
      </c>
      <c r="J9" s="114">
        <v>106631</v>
      </c>
      <c r="K9" s="114">
        <v>32647</v>
      </c>
      <c r="L9" s="114">
        <v>27346</v>
      </c>
      <c r="M9" s="114">
        <v>21448</v>
      </c>
      <c r="N9" s="114">
        <v>4461</v>
      </c>
      <c r="O9" s="114">
        <v>10190</v>
      </c>
      <c r="P9" s="114">
        <v>9483</v>
      </c>
      <c r="Q9" s="81">
        <v>50040</v>
      </c>
      <c r="R9" s="81">
        <v>65052</v>
      </c>
      <c r="S9" s="114">
        <v>44940</v>
      </c>
      <c r="T9" s="114">
        <v>10597</v>
      </c>
      <c r="U9" s="114">
        <v>3972</v>
      </c>
      <c r="V9" s="114">
        <v>7518</v>
      </c>
    </row>
    <row r="10" spans="1:24" s="79" customFormat="1" x14ac:dyDescent="0.2">
      <c r="A10" s="114">
        <v>4</v>
      </c>
      <c r="B10" s="124" t="s">
        <v>25</v>
      </c>
      <c r="C10" s="80"/>
      <c r="D10" s="82">
        <v>40666</v>
      </c>
      <c r="E10" s="82">
        <v>41243</v>
      </c>
      <c r="F10" s="82">
        <v>41243</v>
      </c>
      <c r="G10" s="82">
        <v>41862</v>
      </c>
      <c r="H10" s="82">
        <v>42002</v>
      </c>
      <c r="I10" s="82">
        <v>42185</v>
      </c>
      <c r="J10" s="82">
        <v>41243</v>
      </c>
      <c r="K10" s="82">
        <v>41243</v>
      </c>
      <c r="L10" s="82">
        <v>41243</v>
      </c>
      <c r="M10" s="83">
        <v>41243</v>
      </c>
      <c r="N10" s="82">
        <v>42185</v>
      </c>
      <c r="O10" s="84">
        <v>42335</v>
      </c>
      <c r="P10" s="84">
        <v>42341</v>
      </c>
      <c r="Q10" s="82">
        <v>41153</v>
      </c>
      <c r="R10" s="83">
        <v>42304</v>
      </c>
      <c r="S10" s="82">
        <v>41243</v>
      </c>
      <c r="T10" s="82">
        <v>42353</v>
      </c>
      <c r="U10" s="82">
        <v>41830</v>
      </c>
      <c r="V10" s="82">
        <v>41827</v>
      </c>
    </row>
    <row r="11" spans="1:24" s="79" customFormat="1" x14ac:dyDescent="0.2">
      <c r="A11" s="114">
        <v>5</v>
      </c>
      <c r="B11" s="124" t="s">
        <v>251</v>
      </c>
      <c r="C11" s="80"/>
      <c r="D11" s="82"/>
      <c r="E11" s="82">
        <v>42290</v>
      </c>
      <c r="F11" s="82">
        <v>41897</v>
      </c>
      <c r="G11" s="82">
        <v>42475</v>
      </c>
      <c r="H11" s="82">
        <v>42002</v>
      </c>
      <c r="I11" s="82">
        <v>42695</v>
      </c>
      <c r="J11" s="82">
        <v>42248</v>
      </c>
      <c r="K11" s="82">
        <v>42711</v>
      </c>
      <c r="L11" s="82">
        <v>42271</v>
      </c>
      <c r="M11" s="83">
        <v>42402</v>
      </c>
      <c r="N11" s="82">
        <v>42464</v>
      </c>
      <c r="O11" s="84" t="s">
        <v>342</v>
      </c>
      <c r="P11" s="84">
        <v>42457</v>
      </c>
      <c r="Q11" s="82"/>
      <c r="R11" s="82"/>
      <c r="S11" s="82">
        <v>42598</v>
      </c>
      <c r="T11" s="82">
        <v>42649</v>
      </c>
      <c r="U11" s="82">
        <v>42404</v>
      </c>
      <c r="V11" s="82">
        <v>42455</v>
      </c>
    </row>
    <row r="12" spans="1:24" s="79" customFormat="1" ht="38.25" x14ac:dyDescent="0.2">
      <c r="A12" s="114">
        <v>6</v>
      </c>
      <c r="B12" s="124" t="s">
        <v>26</v>
      </c>
      <c r="C12" s="48"/>
      <c r="D12" s="116" t="s">
        <v>121</v>
      </c>
      <c r="E12" s="116" t="s">
        <v>238</v>
      </c>
      <c r="F12" s="116" t="s">
        <v>98</v>
      </c>
      <c r="G12" s="116" t="s">
        <v>83</v>
      </c>
      <c r="H12" s="116" t="s">
        <v>93</v>
      </c>
      <c r="I12" s="116" t="s">
        <v>156</v>
      </c>
      <c r="J12" s="116" t="s">
        <v>87</v>
      </c>
      <c r="K12" s="122" t="s">
        <v>44</v>
      </c>
      <c r="L12" s="114" t="s">
        <v>43</v>
      </c>
      <c r="M12" s="114" t="s">
        <v>42</v>
      </c>
      <c r="N12" s="116" t="s">
        <v>149</v>
      </c>
      <c r="O12" s="114" t="s">
        <v>148</v>
      </c>
      <c r="P12" s="114" t="s">
        <v>150</v>
      </c>
      <c r="Q12" s="147" t="s">
        <v>122</v>
      </c>
      <c r="R12" s="148"/>
      <c r="S12" s="116" t="s">
        <v>186</v>
      </c>
      <c r="T12" s="116" t="s">
        <v>151</v>
      </c>
      <c r="U12" s="116" t="s">
        <v>199</v>
      </c>
      <c r="V12" s="116" t="s">
        <v>200</v>
      </c>
    </row>
    <row r="13" spans="1:24" s="79" customFormat="1" ht="25.5" x14ac:dyDescent="0.2">
      <c r="A13" s="114">
        <v>7</v>
      </c>
      <c r="B13" s="124" t="s">
        <v>27</v>
      </c>
      <c r="C13" s="48"/>
      <c r="D13" s="114" t="s">
        <v>157</v>
      </c>
      <c r="E13" s="114" t="s">
        <v>159</v>
      </c>
      <c r="F13" s="114" t="s">
        <v>45</v>
      </c>
      <c r="G13" s="114" t="s">
        <v>82</v>
      </c>
      <c r="H13" s="114" t="s">
        <v>94</v>
      </c>
      <c r="I13" s="114" t="s">
        <v>240</v>
      </c>
      <c r="J13" s="114" t="s">
        <v>187</v>
      </c>
      <c r="K13" s="95" t="s">
        <v>242</v>
      </c>
      <c r="L13" s="114" t="s">
        <v>86</v>
      </c>
      <c r="M13" s="114" t="s">
        <v>173</v>
      </c>
      <c r="N13" s="114" t="s">
        <v>201</v>
      </c>
      <c r="O13" s="114" t="s">
        <v>129</v>
      </c>
      <c r="P13" s="114" t="s">
        <v>202</v>
      </c>
      <c r="Q13" s="114" t="s">
        <v>188</v>
      </c>
      <c r="R13" s="114" t="s">
        <v>158</v>
      </c>
      <c r="S13" s="114" t="s">
        <v>95</v>
      </c>
      <c r="T13" s="114" t="s">
        <v>239</v>
      </c>
      <c r="U13" s="114" t="s">
        <v>203</v>
      </c>
      <c r="V13" s="114" t="s">
        <v>241</v>
      </c>
    </row>
    <row r="14" spans="1:24" s="59" customFormat="1" ht="79.5" x14ac:dyDescent="0.2">
      <c r="A14" s="114">
        <v>8</v>
      </c>
      <c r="B14" s="28" t="s">
        <v>28</v>
      </c>
      <c r="C14" s="58"/>
      <c r="D14" s="61" t="s">
        <v>204</v>
      </c>
      <c r="E14" s="61" t="s">
        <v>208</v>
      </c>
      <c r="F14" s="61" t="s">
        <v>214</v>
      </c>
      <c r="G14" s="61" t="s">
        <v>220</v>
      </c>
      <c r="H14" s="61" t="s">
        <v>212</v>
      </c>
      <c r="I14" s="61" t="s">
        <v>213</v>
      </c>
      <c r="J14" s="61" t="s">
        <v>205</v>
      </c>
      <c r="K14" s="96" t="s">
        <v>207</v>
      </c>
      <c r="L14" s="61" t="s">
        <v>209</v>
      </c>
      <c r="M14" s="61" t="s">
        <v>215</v>
      </c>
      <c r="N14" s="61" t="s">
        <v>216</v>
      </c>
      <c r="O14" s="61" t="s">
        <v>217</v>
      </c>
      <c r="P14" s="61" t="s">
        <v>218</v>
      </c>
      <c r="Q14" s="145" t="s">
        <v>206</v>
      </c>
      <c r="R14" s="146"/>
      <c r="S14" s="61" t="s">
        <v>210</v>
      </c>
      <c r="T14" s="61" t="s">
        <v>211</v>
      </c>
      <c r="U14" s="61" t="s">
        <v>219</v>
      </c>
      <c r="V14" s="61" t="s">
        <v>221</v>
      </c>
    </row>
    <row r="15" spans="1:24" s="50" customFormat="1" x14ac:dyDescent="0.25">
      <c r="A15" s="114">
        <v>9</v>
      </c>
      <c r="B15" s="124" t="s">
        <v>29</v>
      </c>
      <c r="C15" s="49">
        <f>SUM(D15:V15)</f>
        <v>13898.380000000001</v>
      </c>
      <c r="D15" s="49">
        <v>2119.1999999999998</v>
      </c>
      <c r="E15" s="49">
        <v>1132.8</v>
      </c>
      <c r="F15" s="49">
        <v>153</v>
      </c>
      <c r="G15" s="114">
        <v>243.2</v>
      </c>
      <c r="H15" s="114">
        <v>173.7</v>
      </c>
      <c r="I15" s="49">
        <v>419.84</v>
      </c>
      <c r="J15" s="114">
        <v>3922</v>
      </c>
      <c r="K15" s="49">
        <v>927.4</v>
      </c>
      <c r="L15" s="49">
        <v>222.1</v>
      </c>
      <c r="M15" s="115">
        <v>583.4</v>
      </c>
      <c r="N15" s="114">
        <v>419.84</v>
      </c>
      <c r="O15" s="114">
        <v>419.84</v>
      </c>
      <c r="P15" s="114">
        <v>419.84</v>
      </c>
      <c r="Q15" s="115">
        <v>105.4</v>
      </c>
      <c r="R15" s="115">
        <v>252.2</v>
      </c>
      <c r="S15" s="49">
        <v>1125.0999999999999</v>
      </c>
      <c r="T15" s="49">
        <v>419.84</v>
      </c>
      <c r="U15" s="114">
        <v>419.84</v>
      </c>
      <c r="V15" s="114">
        <v>419.84</v>
      </c>
    </row>
    <row r="16" spans="1:24" s="50" customFormat="1" ht="63.75" x14ac:dyDescent="0.25">
      <c r="A16" s="114">
        <v>10</v>
      </c>
      <c r="B16" s="110" t="s">
        <v>252</v>
      </c>
      <c r="C16" s="48"/>
      <c r="D16" s="49" t="s">
        <v>343</v>
      </c>
      <c r="E16" s="49" t="s">
        <v>138</v>
      </c>
      <c r="F16" s="114" t="s">
        <v>139</v>
      </c>
      <c r="G16" s="114" t="s">
        <v>139</v>
      </c>
      <c r="H16" s="114" t="s">
        <v>139</v>
      </c>
      <c r="I16" s="114" t="s">
        <v>139</v>
      </c>
      <c r="J16" s="49" t="s">
        <v>343</v>
      </c>
      <c r="K16" s="49" t="s">
        <v>138</v>
      </c>
      <c r="L16" s="49" t="s">
        <v>138</v>
      </c>
      <c r="M16" s="49" t="s">
        <v>138</v>
      </c>
      <c r="N16" s="114" t="s">
        <v>139</v>
      </c>
      <c r="O16" s="114" t="s">
        <v>139</v>
      </c>
      <c r="P16" s="114" t="s">
        <v>139</v>
      </c>
      <c r="Q16" s="49" t="s">
        <v>343</v>
      </c>
      <c r="R16" s="49" t="s">
        <v>343</v>
      </c>
      <c r="S16" s="49" t="s">
        <v>138</v>
      </c>
      <c r="T16" s="114" t="s">
        <v>139</v>
      </c>
      <c r="U16" s="114" t="s">
        <v>139</v>
      </c>
      <c r="V16" s="114" t="s">
        <v>139</v>
      </c>
    </row>
    <row r="17" spans="1:22" x14ac:dyDescent="0.25">
      <c r="A17" s="114">
        <v>11</v>
      </c>
      <c r="B17" s="43" t="s">
        <v>161</v>
      </c>
      <c r="C17" s="51">
        <f>SUM(D17:V17)</f>
        <v>182</v>
      </c>
      <c r="D17" s="51">
        <f>SUM(D18:D20)</f>
        <v>30</v>
      </c>
      <c r="E17" s="51">
        <f t="shared" ref="E17:V17" si="0">SUM(E18:E20)</f>
        <v>12</v>
      </c>
      <c r="F17" s="51">
        <f t="shared" si="0"/>
        <v>7</v>
      </c>
      <c r="G17" s="51">
        <f t="shared" si="0"/>
        <v>4</v>
      </c>
      <c r="H17" s="51">
        <f t="shared" ref="H17" si="1">SUM(H18:H20)</f>
        <v>8</v>
      </c>
      <c r="I17" s="51">
        <f t="shared" ref="I17" si="2">SUM(I18:I20)</f>
        <v>4</v>
      </c>
      <c r="J17" s="51">
        <f t="shared" si="0"/>
        <v>32</v>
      </c>
      <c r="K17" s="51">
        <f t="shared" ref="K17" si="3">SUM(K18:K20)</f>
        <v>10</v>
      </c>
      <c r="L17" s="51">
        <f t="shared" ref="L17" si="4">SUM(L18:L20)</f>
        <v>7</v>
      </c>
      <c r="M17" s="51">
        <f t="shared" ref="M17" si="5">SUM(M18:M20)</f>
        <v>8</v>
      </c>
      <c r="N17" s="51">
        <f t="shared" ref="N17" si="6">SUM(N18:N20)</f>
        <v>3</v>
      </c>
      <c r="O17" s="51">
        <f t="shared" ref="O17" si="7">SUM(O18:O20)</f>
        <v>5</v>
      </c>
      <c r="P17" s="51">
        <f t="shared" ref="P17" si="8">SUM(P18:P20)</f>
        <v>5</v>
      </c>
      <c r="Q17" s="51">
        <f t="shared" si="0"/>
        <v>10</v>
      </c>
      <c r="R17" s="51">
        <f t="shared" si="0"/>
        <v>13</v>
      </c>
      <c r="S17" s="51">
        <f t="shared" si="0"/>
        <v>10</v>
      </c>
      <c r="T17" s="51">
        <f t="shared" si="0"/>
        <v>3</v>
      </c>
      <c r="U17" s="51">
        <f t="shared" si="0"/>
        <v>5</v>
      </c>
      <c r="V17" s="51">
        <f t="shared" si="0"/>
        <v>6</v>
      </c>
    </row>
    <row r="18" spans="1:22" x14ac:dyDescent="0.25">
      <c r="A18" s="114">
        <v>12</v>
      </c>
      <c r="B18" s="52" t="s">
        <v>162</v>
      </c>
      <c r="C18" s="56">
        <f>SUM(D18:V18)</f>
        <v>163</v>
      </c>
      <c r="D18" s="56">
        <v>20</v>
      </c>
      <c r="E18" s="56">
        <v>12</v>
      </c>
      <c r="F18" s="56">
        <v>7</v>
      </c>
      <c r="G18" s="57">
        <v>4</v>
      </c>
      <c r="H18" s="56">
        <v>6</v>
      </c>
      <c r="I18" s="56">
        <v>3</v>
      </c>
      <c r="J18" s="56">
        <v>26</v>
      </c>
      <c r="K18" s="56">
        <v>10</v>
      </c>
      <c r="L18" s="56">
        <v>7</v>
      </c>
      <c r="M18" s="55">
        <v>8</v>
      </c>
      <c r="N18" s="57">
        <v>3</v>
      </c>
      <c r="O18" s="57">
        <v>5</v>
      </c>
      <c r="P18" s="57">
        <v>5</v>
      </c>
      <c r="Q18" s="56">
        <v>10</v>
      </c>
      <c r="R18" s="56">
        <v>13</v>
      </c>
      <c r="S18" s="56">
        <v>10</v>
      </c>
      <c r="T18" s="56">
        <v>3</v>
      </c>
      <c r="U18" s="57">
        <v>5</v>
      </c>
      <c r="V18" s="57">
        <v>6</v>
      </c>
    </row>
    <row r="19" spans="1:22" x14ac:dyDescent="0.25">
      <c r="A19" s="114">
        <v>13</v>
      </c>
      <c r="B19" s="52" t="s">
        <v>253</v>
      </c>
      <c r="C19" s="56">
        <f>SUM(D19:V19)</f>
        <v>8</v>
      </c>
      <c r="D19" s="56">
        <v>3</v>
      </c>
      <c r="E19" s="56">
        <v>0</v>
      </c>
      <c r="F19" s="56">
        <v>0</v>
      </c>
      <c r="G19" s="56">
        <v>0</v>
      </c>
      <c r="H19" s="56">
        <v>0</v>
      </c>
      <c r="I19" s="56">
        <v>1</v>
      </c>
      <c r="J19" s="56">
        <v>4</v>
      </c>
      <c r="K19" s="56">
        <v>0</v>
      </c>
      <c r="L19" s="56">
        <v>0</v>
      </c>
      <c r="M19" s="56">
        <v>0</v>
      </c>
      <c r="N19" s="56">
        <v>0</v>
      </c>
      <c r="O19" s="56">
        <v>0</v>
      </c>
      <c r="P19" s="56">
        <v>0</v>
      </c>
      <c r="Q19" s="56">
        <v>0</v>
      </c>
      <c r="R19" s="56">
        <v>0</v>
      </c>
      <c r="S19" s="56">
        <v>0</v>
      </c>
      <c r="T19" s="56">
        <v>0</v>
      </c>
      <c r="U19" s="56">
        <v>0</v>
      </c>
      <c r="V19" s="56">
        <v>0</v>
      </c>
    </row>
    <row r="20" spans="1:22" ht="25.5" x14ac:dyDescent="0.25">
      <c r="A20" s="114">
        <v>14</v>
      </c>
      <c r="B20" s="52" t="s">
        <v>163</v>
      </c>
      <c r="C20" s="56">
        <f>SUM(D20:V20)</f>
        <v>11</v>
      </c>
      <c r="D20" s="56">
        <v>7</v>
      </c>
      <c r="E20" s="56">
        <v>0</v>
      </c>
      <c r="F20" s="56">
        <v>0</v>
      </c>
      <c r="G20" s="56">
        <v>0</v>
      </c>
      <c r="H20" s="56">
        <v>2</v>
      </c>
      <c r="I20" s="56">
        <v>0</v>
      </c>
      <c r="J20" s="56">
        <v>2</v>
      </c>
      <c r="K20" s="56">
        <v>0</v>
      </c>
      <c r="L20" s="56">
        <v>0</v>
      </c>
      <c r="M20" s="55">
        <v>0</v>
      </c>
      <c r="N20" s="56">
        <v>0</v>
      </c>
      <c r="O20" s="56">
        <v>0</v>
      </c>
      <c r="P20" s="56">
        <v>0</v>
      </c>
      <c r="Q20" s="56">
        <v>0</v>
      </c>
      <c r="R20" s="56">
        <v>0</v>
      </c>
      <c r="S20" s="56">
        <v>0</v>
      </c>
      <c r="T20" s="56">
        <v>0</v>
      </c>
      <c r="U20" s="56">
        <v>0</v>
      </c>
      <c r="V20" s="56">
        <v>0</v>
      </c>
    </row>
    <row r="21" spans="1:22" s="79" customFormat="1" ht="15.75" x14ac:dyDescent="0.2">
      <c r="A21" s="114">
        <v>15</v>
      </c>
      <c r="B21" s="43" t="s">
        <v>374</v>
      </c>
      <c r="C21" s="54">
        <f>C22+C24+C26+C27+C28</f>
        <v>115</v>
      </c>
      <c r="D21" s="54">
        <f>D22+D24+D26+D27</f>
        <v>103</v>
      </c>
      <c r="E21" s="54">
        <f t="shared" ref="E21:V21" si="9">E22+E24+E26+E27</f>
        <v>68</v>
      </c>
      <c r="F21" s="54">
        <f t="shared" si="9"/>
        <v>64</v>
      </c>
      <c r="G21" s="54">
        <f t="shared" si="9"/>
        <v>64</v>
      </c>
      <c r="H21" s="54">
        <f t="shared" si="9"/>
        <v>64</v>
      </c>
      <c r="I21" s="54">
        <f t="shared" si="9"/>
        <v>64</v>
      </c>
      <c r="J21" s="54">
        <f t="shared" si="9"/>
        <v>65</v>
      </c>
      <c r="K21" s="54">
        <f t="shared" si="9"/>
        <v>66</v>
      </c>
      <c r="L21" s="54">
        <f t="shared" si="9"/>
        <v>64</v>
      </c>
      <c r="M21" s="54">
        <f t="shared" si="9"/>
        <v>64</v>
      </c>
      <c r="N21" s="54">
        <f t="shared" si="9"/>
        <v>64</v>
      </c>
      <c r="O21" s="54">
        <f t="shared" si="9"/>
        <v>64</v>
      </c>
      <c r="P21" s="54">
        <f t="shared" si="9"/>
        <v>64</v>
      </c>
      <c r="Q21" s="54">
        <f t="shared" si="9"/>
        <v>64.2</v>
      </c>
      <c r="R21" s="54">
        <f t="shared" si="9"/>
        <v>64</v>
      </c>
      <c r="S21" s="54">
        <f t="shared" si="9"/>
        <v>64</v>
      </c>
      <c r="T21" s="54">
        <f t="shared" si="9"/>
        <v>64</v>
      </c>
      <c r="U21" s="54">
        <f t="shared" si="9"/>
        <v>64</v>
      </c>
      <c r="V21" s="54">
        <f t="shared" si="9"/>
        <v>63</v>
      </c>
    </row>
    <row r="22" spans="1:22" s="79" customFormat="1" ht="38.25" x14ac:dyDescent="0.2">
      <c r="A22" s="114">
        <v>16</v>
      </c>
      <c r="B22" s="80" t="s">
        <v>164</v>
      </c>
      <c r="C22" s="92">
        <v>34</v>
      </c>
      <c r="D22" s="92">
        <v>34</v>
      </c>
      <c r="E22" s="92">
        <v>29</v>
      </c>
      <c r="F22" s="92">
        <v>29</v>
      </c>
      <c r="G22" s="92">
        <v>29</v>
      </c>
      <c r="H22" s="92">
        <v>29</v>
      </c>
      <c r="I22" s="92">
        <v>29</v>
      </c>
      <c r="J22" s="92">
        <v>29</v>
      </c>
      <c r="K22" s="93">
        <v>28</v>
      </c>
      <c r="L22" s="92">
        <v>29</v>
      </c>
      <c r="M22" s="93">
        <v>29</v>
      </c>
      <c r="N22" s="92">
        <v>29</v>
      </c>
      <c r="O22" s="92">
        <v>29</v>
      </c>
      <c r="P22" s="92">
        <v>29</v>
      </c>
      <c r="Q22" s="92">
        <v>29</v>
      </c>
      <c r="R22" s="92">
        <v>29</v>
      </c>
      <c r="S22" s="92">
        <v>29</v>
      </c>
      <c r="T22" s="92">
        <v>29</v>
      </c>
      <c r="U22" s="92">
        <v>29</v>
      </c>
      <c r="V22" s="92">
        <v>28</v>
      </c>
    </row>
    <row r="23" spans="1:22" s="79" customFormat="1" ht="38.25" x14ac:dyDescent="0.2">
      <c r="A23" s="114">
        <v>17</v>
      </c>
      <c r="B23" s="121" t="s">
        <v>143</v>
      </c>
      <c r="C23" s="55">
        <v>21</v>
      </c>
      <c r="D23" s="55">
        <v>21</v>
      </c>
      <c r="E23" s="55">
        <v>21</v>
      </c>
      <c r="F23" s="55">
        <v>21</v>
      </c>
      <c r="G23" s="55">
        <v>21</v>
      </c>
      <c r="H23" s="55">
        <v>21</v>
      </c>
      <c r="I23" s="55">
        <v>21</v>
      </c>
      <c r="J23" s="55">
        <v>21</v>
      </c>
      <c r="K23" s="56">
        <v>20</v>
      </c>
      <c r="L23" s="55">
        <v>21</v>
      </c>
      <c r="M23" s="56">
        <v>21</v>
      </c>
      <c r="N23" s="55">
        <v>21</v>
      </c>
      <c r="O23" s="55">
        <v>21</v>
      </c>
      <c r="P23" s="55">
        <v>21</v>
      </c>
      <c r="Q23" s="55">
        <v>21</v>
      </c>
      <c r="R23" s="55">
        <v>21</v>
      </c>
      <c r="S23" s="55">
        <v>21</v>
      </c>
      <c r="T23" s="55">
        <v>21</v>
      </c>
      <c r="U23" s="55">
        <v>21</v>
      </c>
      <c r="V23" s="55">
        <v>20</v>
      </c>
    </row>
    <row r="24" spans="1:22" s="79" customFormat="1" ht="38.25" x14ac:dyDescent="0.2">
      <c r="A24" s="114">
        <v>18</v>
      </c>
      <c r="B24" s="80" t="s">
        <v>165</v>
      </c>
      <c r="C24" s="92">
        <v>15</v>
      </c>
      <c r="D24" s="92">
        <v>15</v>
      </c>
      <c r="E24" s="92">
        <v>11</v>
      </c>
      <c r="F24" s="92">
        <v>11</v>
      </c>
      <c r="G24" s="92">
        <v>11</v>
      </c>
      <c r="H24" s="92">
        <v>11</v>
      </c>
      <c r="I24" s="92">
        <v>11</v>
      </c>
      <c r="J24" s="92">
        <v>11</v>
      </c>
      <c r="K24" s="92">
        <v>11</v>
      </c>
      <c r="L24" s="92">
        <v>11</v>
      </c>
      <c r="M24" s="92">
        <v>11</v>
      </c>
      <c r="N24" s="92">
        <v>11</v>
      </c>
      <c r="O24" s="92">
        <v>11</v>
      </c>
      <c r="P24" s="92">
        <v>11</v>
      </c>
      <c r="Q24" s="92">
        <v>11</v>
      </c>
      <c r="R24" s="92">
        <v>11</v>
      </c>
      <c r="S24" s="92">
        <v>11</v>
      </c>
      <c r="T24" s="92">
        <v>11</v>
      </c>
      <c r="U24" s="92">
        <v>11</v>
      </c>
      <c r="V24" s="92">
        <v>11</v>
      </c>
    </row>
    <row r="25" spans="1:22" s="79" customFormat="1" ht="38.25" x14ac:dyDescent="0.2">
      <c r="A25" s="114">
        <v>19</v>
      </c>
      <c r="B25" s="121" t="s">
        <v>143</v>
      </c>
      <c r="C25" s="55">
        <v>9</v>
      </c>
      <c r="D25" s="55">
        <v>9</v>
      </c>
      <c r="E25" s="55">
        <v>9</v>
      </c>
      <c r="F25" s="55">
        <v>9</v>
      </c>
      <c r="G25" s="55">
        <v>9</v>
      </c>
      <c r="H25" s="55">
        <v>9</v>
      </c>
      <c r="I25" s="55">
        <v>9</v>
      </c>
      <c r="J25" s="55">
        <v>9</v>
      </c>
      <c r="K25" s="56">
        <v>9</v>
      </c>
      <c r="L25" s="55">
        <v>9</v>
      </c>
      <c r="M25" s="56">
        <v>9</v>
      </c>
      <c r="N25" s="55">
        <v>9</v>
      </c>
      <c r="O25" s="55">
        <v>9</v>
      </c>
      <c r="P25" s="55">
        <v>9</v>
      </c>
      <c r="Q25" s="55">
        <v>9</v>
      </c>
      <c r="R25" s="55">
        <v>9</v>
      </c>
      <c r="S25" s="55">
        <v>9</v>
      </c>
      <c r="T25" s="55">
        <v>9</v>
      </c>
      <c r="U25" s="55">
        <v>9</v>
      </c>
      <c r="V25" s="55">
        <v>9</v>
      </c>
    </row>
    <row r="26" spans="1:22" s="79" customFormat="1" ht="38.25" x14ac:dyDescent="0.2">
      <c r="A26" s="114">
        <v>20</v>
      </c>
      <c r="B26" s="80" t="s">
        <v>166</v>
      </c>
      <c r="C26" s="92">
        <v>24</v>
      </c>
      <c r="D26" s="92">
        <v>24</v>
      </c>
      <c r="E26" s="92">
        <v>24</v>
      </c>
      <c r="F26" s="92">
        <v>24</v>
      </c>
      <c r="G26" s="92">
        <v>24</v>
      </c>
      <c r="H26" s="92">
        <v>24</v>
      </c>
      <c r="I26" s="92">
        <v>24</v>
      </c>
      <c r="J26" s="92">
        <v>24</v>
      </c>
      <c r="K26" s="92">
        <v>24</v>
      </c>
      <c r="L26" s="92">
        <v>24</v>
      </c>
      <c r="M26" s="92">
        <v>24</v>
      </c>
      <c r="N26" s="92">
        <v>24</v>
      </c>
      <c r="O26" s="92">
        <v>24</v>
      </c>
      <c r="P26" s="92">
        <v>24</v>
      </c>
      <c r="Q26" s="92">
        <v>24</v>
      </c>
      <c r="R26" s="92">
        <v>24</v>
      </c>
      <c r="S26" s="92">
        <v>24</v>
      </c>
      <c r="T26" s="92">
        <v>24</v>
      </c>
      <c r="U26" s="92">
        <v>24</v>
      </c>
      <c r="V26" s="92">
        <v>24</v>
      </c>
    </row>
    <row r="27" spans="1:22" s="79" customFormat="1" ht="25.5" x14ac:dyDescent="0.2">
      <c r="A27" s="114">
        <v>21</v>
      </c>
      <c r="B27" s="80" t="s">
        <v>167</v>
      </c>
      <c r="C27" s="92">
        <v>38</v>
      </c>
      <c r="D27" s="92">
        <v>30</v>
      </c>
      <c r="E27" s="92">
        <v>4</v>
      </c>
      <c r="F27" s="92">
        <v>0</v>
      </c>
      <c r="G27" s="92">
        <v>0</v>
      </c>
      <c r="H27" s="92">
        <v>0</v>
      </c>
      <c r="I27" s="92">
        <v>0</v>
      </c>
      <c r="J27" s="92">
        <v>1</v>
      </c>
      <c r="K27" s="93">
        <v>3</v>
      </c>
      <c r="L27" s="92">
        <v>0</v>
      </c>
      <c r="M27" s="93">
        <v>0</v>
      </c>
      <c r="N27" s="92">
        <v>0</v>
      </c>
      <c r="O27" s="92">
        <v>0</v>
      </c>
      <c r="P27" s="92">
        <v>0</v>
      </c>
      <c r="Q27" s="93">
        <v>0.2</v>
      </c>
      <c r="R27" s="92">
        <v>0</v>
      </c>
      <c r="S27" s="92">
        <v>0</v>
      </c>
      <c r="T27" s="92">
        <v>0</v>
      </c>
      <c r="U27" s="92">
        <v>0</v>
      </c>
      <c r="V27" s="92">
        <v>0</v>
      </c>
    </row>
    <row r="28" spans="1:22" s="79" customFormat="1" ht="12.75" x14ac:dyDescent="0.2">
      <c r="A28" s="114">
        <v>22</v>
      </c>
      <c r="B28" s="80" t="s">
        <v>375</v>
      </c>
      <c r="C28" s="92">
        <v>4</v>
      </c>
      <c r="D28" s="92">
        <v>4</v>
      </c>
      <c r="E28" s="92">
        <v>4</v>
      </c>
      <c r="F28" s="92">
        <v>4</v>
      </c>
      <c r="G28" s="92">
        <v>4</v>
      </c>
      <c r="H28" s="92">
        <v>4</v>
      </c>
      <c r="I28" s="92">
        <v>4</v>
      </c>
      <c r="J28" s="92">
        <v>4</v>
      </c>
      <c r="K28" s="92">
        <v>4</v>
      </c>
      <c r="L28" s="92">
        <v>4</v>
      </c>
      <c r="M28" s="92">
        <v>4</v>
      </c>
      <c r="N28" s="92">
        <v>4</v>
      </c>
      <c r="O28" s="92">
        <v>4</v>
      </c>
      <c r="P28" s="92">
        <v>4</v>
      </c>
      <c r="Q28" s="92">
        <v>4</v>
      </c>
      <c r="R28" s="92">
        <v>4</v>
      </c>
      <c r="S28" s="92">
        <v>4</v>
      </c>
      <c r="T28" s="92">
        <v>4</v>
      </c>
      <c r="U28" s="92">
        <v>4</v>
      </c>
      <c r="V28" s="92">
        <v>4</v>
      </c>
    </row>
    <row r="29" spans="1:22" s="79" customFormat="1" ht="30.75" customHeight="1" x14ac:dyDescent="0.2">
      <c r="A29" s="131" t="s">
        <v>376</v>
      </c>
      <c r="B29" s="43" t="s">
        <v>390</v>
      </c>
      <c r="C29" s="54">
        <f>C30+C32+C34+C35+C36</f>
        <v>40</v>
      </c>
      <c r="D29" s="54">
        <f t="shared" ref="D29:V29" si="10">D30+D32+D34+D35+D36</f>
        <v>40</v>
      </c>
      <c r="E29" s="54">
        <f t="shared" si="10"/>
        <v>0</v>
      </c>
      <c r="F29" s="54">
        <f t="shared" si="10"/>
        <v>0</v>
      </c>
      <c r="G29" s="54">
        <f t="shared" si="10"/>
        <v>0</v>
      </c>
      <c r="H29" s="54">
        <f t="shared" si="10"/>
        <v>0</v>
      </c>
      <c r="I29" s="54">
        <f>I30+I32+I34+I35+I36</f>
        <v>40</v>
      </c>
      <c r="J29" s="54">
        <f t="shared" si="10"/>
        <v>40</v>
      </c>
      <c r="K29" s="54">
        <f t="shared" si="10"/>
        <v>0</v>
      </c>
      <c r="L29" s="54">
        <f t="shared" si="10"/>
        <v>0</v>
      </c>
      <c r="M29" s="54">
        <f t="shared" si="10"/>
        <v>0</v>
      </c>
      <c r="N29" s="54">
        <f t="shared" si="10"/>
        <v>0</v>
      </c>
      <c r="O29" s="54">
        <f t="shared" si="10"/>
        <v>0</v>
      </c>
      <c r="P29" s="54">
        <f t="shared" si="10"/>
        <v>0</v>
      </c>
      <c r="Q29" s="54">
        <f t="shared" si="10"/>
        <v>0</v>
      </c>
      <c r="R29" s="54">
        <f t="shared" si="10"/>
        <v>0</v>
      </c>
      <c r="S29" s="54">
        <f t="shared" si="10"/>
        <v>0</v>
      </c>
      <c r="T29" s="54">
        <f t="shared" si="10"/>
        <v>0</v>
      </c>
      <c r="U29" s="54">
        <f t="shared" si="10"/>
        <v>0</v>
      </c>
      <c r="V29" s="54">
        <f t="shared" si="10"/>
        <v>0</v>
      </c>
    </row>
    <row r="30" spans="1:22" s="79" customFormat="1" ht="38.25" x14ac:dyDescent="0.2">
      <c r="A30" s="131" t="s">
        <v>377</v>
      </c>
      <c r="B30" s="80" t="s">
        <v>164</v>
      </c>
      <c r="C30" s="92">
        <v>22</v>
      </c>
      <c r="D30" s="92">
        <v>22</v>
      </c>
      <c r="E30" s="92">
        <v>0</v>
      </c>
      <c r="F30" s="92">
        <v>0</v>
      </c>
      <c r="G30" s="92">
        <v>0</v>
      </c>
      <c r="H30" s="92">
        <v>0</v>
      </c>
      <c r="I30" s="92">
        <v>22</v>
      </c>
      <c r="J30" s="92">
        <v>22</v>
      </c>
      <c r="K30" s="92">
        <v>0</v>
      </c>
      <c r="L30" s="92">
        <v>0</v>
      </c>
      <c r="M30" s="92">
        <v>0</v>
      </c>
      <c r="N30" s="92">
        <v>0</v>
      </c>
      <c r="O30" s="92">
        <v>0</v>
      </c>
      <c r="P30" s="92">
        <v>0</v>
      </c>
      <c r="Q30" s="92">
        <v>0</v>
      </c>
      <c r="R30" s="92">
        <v>0</v>
      </c>
      <c r="S30" s="92">
        <v>0</v>
      </c>
      <c r="T30" s="92">
        <v>0</v>
      </c>
      <c r="U30" s="92">
        <v>0</v>
      </c>
      <c r="V30" s="92">
        <v>0</v>
      </c>
    </row>
    <row r="31" spans="1:22" s="79" customFormat="1" ht="38.25" x14ac:dyDescent="0.2">
      <c r="A31" s="131" t="s">
        <v>378</v>
      </c>
      <c r="B31" s="121" t="s">
        <v>143</v>
      </c>
      <c r="C31" s="55">
        <v>13</v>
      </c>
      <c r="D31" s="92">
        <v>13</v>
      </c>
      <c r="E31" s="92">
        <v>0</v>
      </c>
      <c r="F31" s="92">
        <v>0</v>
      </c>
      <c r="G31" s="92">
        <v>0</v>
      </c>
      <c r="H31" s="92">
        <v>0</v>
      </c>
      <c r="I31" s="92">
        <v>13</v>
      </c>
      <c r="J31" s="92">
        <v>13</v>
      </c>
      <c r="K31" s="92">
        <v>0</v>
      </c>
      <c r="L31" s="92">
        <v>0</v>
      </c>
      <c r="M31" s="92">
        <v>0</v>
      </c>
      <c r="N31" s="92">
        <v>0</v>
      </c>
      <c r="O31" s="92">
        <v>0</v>
      </c>
      <c r="P31" s="92">
        <v>0</v>
      </c>
      <c r="Q31" s="92">
        <v>0</v>
      </c>
      <c r="R31" s="92">
        <v>0</v>
      </c>
      <c r="S31" s="92">
        <v>0</v>
      </c>
      <c r="T31" s="92">
        <v>0</v>
      </c>
      <c r="U31" s="92">
        <v>0</v>
      </c>
      <c r="V31" s="92">
        <v>0</v>
      </c>
    </row>
    <row r="32" spans="1:22" s="79" customFormat="1" ht="38.25" x14ac:dyDescent="0.2">
      <c r="A32" s="131" t="s">
        <v>379</v>
      </c>
      <c r="B32" s="80" t="s">
        <v>165</v>
      </c>
      <c r="C32" s="92">
        <v>3</v>
      </c>
      <c r="D32" s="92">
        <v>3</v>
      </c>
      <c r="E32" s="92">
        <v>0</v>
      </c>
      <c r="F32" s="92">
        <v>0</v>
      </c>
      <c r="G32" s="92">
        <v>0</v>
      </c>
      <c r="H32" s="92">
        <v>0</v>
      </c>
      <c r="I32" s="92">
        <v>3</v>
      </c>
      <c r="J32" s="92">
        <v>3</v>
      </c>
      <c r="K32" s="92">
        <v>0</v>
      </c>
      <c r="L32" s="92">
        <v>0</v>
      </c>
      <c r="M32" s="92">
        <v>0</v>
      </c>
      <c r="N32" s="92">
        <v>0</v>
      </c>
      <c r="O32" s="92">
        <v>0</v>
      </c>
      <c r="P32" s="92">
        <v>0</v>
      </c>
      <c r="Q32" s="92">
        <v>0</v>
      </c>
      <c r="R32" s="92">
        <v>0</v>
      </c>
      <c r="S32" s="92">
        <v>0</v>
      </c>
      <c r="T32" s="92">
        <v>0</v>
      </c>
      <c r="U32" s="92">
        <v>0</v>
      </c>
      <c r="V32" s="92">
        <v>0</v>
      </c>
    </row>
    <row r="33" spans="1:22" s="79" customFormat="1" ht="38.25" x14ac:dyDescent="0.2">
      <c r="A33" s="131" t="s">
        <v>380</v>
      </c>
      <c r="B33" s="121" t="s">
        <v>143</v>
      </c>
      <c r="C33" s="55">
        <v>0</v>
      </c>
      <c r="D33" s="92">
        <v>0</v>
      </c>
      <c r="E33" s="92">
        <v>0</v>
      </c>
      <c r="F33" s="92">
        <v>0</v>
      </c>
      <c r="G33" s="92">
        <v>0</v>
      </c>
      <c r="H33" s="92">
        <v>0</v>
      </c>
      <c r="I33" s="92">
        <v>0</v>
      </c>
      <c r="J33" s="92">
        <v>0</v>
      </c>
      <c r="K33" s="92">
        <v>0</v>
      </c>
      <c r="L33" s="92">
        <v>0</v>
      </c>
      <c r="M33" s="92">
        <v>0</v>
      </c>
      <c r="N33" s="92">
        <v>0</v>
      </c>
      <c r="O33" s="92">
        <v>0</v>
      </c>
      <c r="P33" s="92">
        <v>0</v>
      </c>
      <c r="Q33" s="92">
        <v>0</v>
      </c>
      <c r="R33" s="92">
        <v>0</v>
      </c>
      <c r="S33" s="92">
        <v>0</v>
      </c>
      <c r="T33" s="92">
        <v>0</v>
      </c>
      <c r="U33" s="92">
        <v>0</v>
      </c>
      <c r="V33" s="92">
        <v>0</v>
      </c>
    </row>
    <row r="34" spans="1:22" s="79" customFormat="1" ht="38.25" x14ac:dyDescent="0.2">
      <c r="A34" s="131" t="s">
        <v>381</v>
      </c>
      <c r="B34" s="80" t="s">
        <v>166</v>
      </c>
      <c r="C34" s="92">
        <v>4</v>
      </c>
      <c r="D34" s="92">
        <v>4</v>
      </c>
      <c r="E34" s="92">
        <v>0</v>
      </c>
      <c r="F34" s="92">
        <v>0</v>
      </c>
      <c r="G34" s="92">
        <v>0</v>
      </c>
      <c r="H34" s="92">
        <v>0</v>
      </c>
      <c r="I34" s="92">
        <v>4</v>
      </c>
      <c r="J34" s="92">
        <v>4</v>
      </c>
      <c r="K34" s="92">
        <v>0</v>
      </c>
      <c r="L34" s="92">
        <v>0</v>
      </c>
      <c r="M34" s="92">
        <v>0</v>
      </c>
      <c r="N34" s="92">
        <v>0</v>
      </c>
      <c r="O34" s="92">
        <v>0</v>
      </c>
      <c r="P34" s="92">
        <v>0</v>
      </c>
      <c r="Q34" s="92">
        <v>0</v>
      </c>
      <c r="R34" s="92">
        <v>0</v>
      </c>
      <c r="S34" s="92">
        <v>0</v>
      </c>
      <c r="T34" s="92">
        <v>0</v>
      </c>
      <c r="U34" s="92">
        <v>0</v>
      </c>
      <c r="V34" s="92">
        <v>0</v>
      </c>
    </row>
    <row r="35" spans="1:22" s="79" customFormat="1" ht="32.25" customHeight="1" x14ac:dyDescent="0.2">
      <c r="A35" s="131" t="s">
        <v>384</v>
      </c>
      <c r="B35" s="80" t="s">
        <v>167</v>
      </c>
      <c r="C35" s="92">
        <v>0</v>
      </c>
      <c r="D35" s="92">
        <v>0</v>
      </c>
      <c r="E35" s="92">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row>
    <row r="36" spans="1:22" s="19" customFormat="1" ht="24.75" customHeight="1" x14ac:dyDescent="0.2">
      <c r="A36" s="131" t="s">
        <v>382</v>
      </c>
      <c r="B36" s="126" t="s">
        <v>346</v>
      </c>
      <c r="C36" s="55">
        <v>11</v>
      </c>
      <c r="D36" s="55">
        <v>11</v>
      </c>
      <c r="E36" s="92">
        <v>0</v>
      </c>
      <c r="F36" s="92">
        <v>0</v>
      </c>
      <c r="G36" s="92">
        <v>0</v>
      </c>
      <c r="H36" s="92">
        <v>0</v>
      </c>
      <c r="I36" s="55">
        <v>11</v>
      </c>
      <c r="J36" s="55">
        <v>11</v>
      </c>
      <c r="K36" s="92">
        <v>0</v>
      </c>
      <c r="L36" s="92">
        <v>0</v>
      </c>
      <c r="M36" s="92">
        <v>0</v>
      </c>
      <c r="N36" s="92">
        <v>0</v>
      </c>
      <c r="O36" s="92">
        <v>0</v>
      </c>
      <c r="P36" s="92">
        <v>0</v>
      </c>
      <c r="Q36" s="92">
        <v>0</v>
      </c>
      <c r="R36" s="92">
        <v>0</v>
      </c>
      <c r="S36" s="92">
        <v>0</v>
      </c>
      <c r="T36" s="92">
        <v>0</v>
      </c>
      <c r="U36" s="92">
        <v>0</v>
      </c>
      <c r="V36" s="92">
        <v>0</v>
      </c>
    </row>
    <row r="37" spans="1:22" s="79" customFormat="1" ht="31.5" customHeight="1" x14ac:dyDescent="0.2">
      <c r="A37" s="114">
        <v>23</v>
      </c>
      <c r="B37" s="43" t="s">
        <v>408</v>
      </c>
      <c r="C37" s="120">
        <f>C38+C39+C40+C41+C42</f>
        <v>138213</v>
      </c>
      <c r="D37" s="125">
        <f t="shared" ref="D37:V37" si="11">D38+D39+D40+D41+D42</f>
        <v>22919</v>
      </c>
      <c r="E37" s="125">
        <f t="shared" si="11"/>
        <v>5700</v>
      </c>
      <c r="F37" s="125">
        <f t="shared" si="11"/>
        <v>1986</v>
      </c>
      <c r="G37" s="125">
        <f t="shared" si="11"/>
        <v>1684</v>
      </c>
      <c r="H37" s="125">
        <f t="shared" si="11"/>
        <v>4472</v>
      </c>
      <c r="I37" s="125">
        <f t="shared" si="11"/>
        <v>1579</v>
      </c>
      <c r="J37" s="125">
        <f t="shared" si="11"/>
        <v>20894</v>
      </c>
      <c r="K37" s="125">
        <f t="shared" si="11"/>
        <v>5402</v>
      </c>
      <c r="L37" s="125">
        <f t="shared" si="11"/>
        <v>7181</v>
      </c>
      <c r="M37" s="125">
        <f t="shared" si="11"/>
        <v>8050</v>
      </c>
      <c r="N37" s="125">
        <f t="shared" si="11"/>
        <v>862</v>
      </c>
      <c r="O37" s="125">
        <f t="shared" si="11"/>
        <v>2082</v>
      </c>
      <c r="P37" s="125">
        <f t="shared" si="11"/>
        <v>2089</v>
      </c>
      <c r="Q37" s="125">
        <f t="shared" si="11"/>
        <v>8310</v>
      </c>
      <c r="R37" s="125">
        <f t="shared" si="11"/>
        <v>25767</v>
      </c>
      <c r="S37" s="125">
        <f t="shared" si="11"/>
        <v>11325</v>
      </c>
      <c r="T37" s="125">
        <f t="shared" si="11"/>
        <v>3568</v>
      </c>
      <c r="U37" s="125">
        <f t="shared" si="11"/>
        <v>722</v>
      </c>
      <c r="V37" s="125">
        <f t="shared" si="11"/>
        <v>3621</v>
      </c>
    </row>
    <row r="38" spans="1:22" s="79" customFormat="1" ht="43.5" customHeight="1" x14ac:dyDescent="0.2">
      <c r="A38" s="114">
        <v>24</v>
      </c>
      <c r="B38" s="52" t="s">
        <v>168</v>
      </c>
      <c r="C38" s="85">
        <f>SUM(D38:V38)</f>
        <v>124973</v>
      </c>
      <c r="D38" s="85">
        <f>'Приложение 2'!G60</f>
        <v>18003</v>
      </c>
      <c r="E38" s="85">
        <f>'Приложение 2'!H60</f>
        <v>5600</v>
      </c>
      <c r="F38" s="85">
        <f>'Приложение 2'!I60</f>
        <v>1964</v>
      </c>
      <c r="G38" s="85">
        <f>'Приложение 2'!J60</f>
        <v>1664</v>
      </c>
      <c r="H38" s="85">
        <f>'Приложение 2'!K60</f>
        <v>4178</v>
      </c>
      <c r="I38" s="85">
        <f>'Приложение 2'!L60</f>
        <v>1513</v>
      </c>
      <c r="J38" s="85">
        <f>'Приложение 2'!M60</f>
        <v>18882</v>
      </c>
      <c r="K38" s="85">
        <f>'Приложение 2'!N60</f>
        <v>4842</v>
      </c>
      <c r="L38" s="85">
        <f>'Приложение 2'!O60</f>
        <v>6687</v>
      </c>
      <c r="M38" s="85">
        <f>'Приложение 2'!P60</f>
        <v>7756</v>
      </c>
      <c r="N38" s="85">
        <f>'Приложение 2'!Q60</f>
        <v>722</v>
      </c>
      <c r="O38" s="85">
        <f>'Приложение 2'!R60</f>
        <v>1578</v>
      </c>
      <c r="P38" s="85">
        <f>'Приложение 2'!S60</f>
        <v>1721</v>
      </c>
      <c r="Q38" s="85">
        <f>'Приложение 2'!T60</f>
        <v>7737</v>
      </c>
      <c r="R38" s="85">
        <f>'Приложение 2'!U60</f>
        <v>23861</v>
      </c>
      <c r="S38" s="85">
        <f>'Приложение 2'!V60</f>
        <v>10771</v>
      </c>
      <c r="T38" s="85">
        <f>'Приложение 2'!W60</f>
        <v>3206</v>
      </c>
      <c r="U38" s="85">
        <f>'Приложение 2'!X60</f>
        <v>693</v>
      </c>
      <c r="V38" s="85">
        <f>'Приложение 2'!Y60</f>
        <v>3595</v>
      </c>
    </row>
    <row r="39" spans="1:22" s="79" customFormat="1" ht="51.75" customHeight="1" x14ac:dyDescent="0.2">
      <c r="A39" s="114">
        <v>25</v>
      </c>
      <c r="B39" s="52" t="s">
        <v>169</v>
      </c>
      <c r="C39" s="85">
        <f>SUM(D39:V39)</f>
        <v>8389</v>
      </c>
      <c r="D39" s="86">
        <f>'Приложение 2'!G146</f>
        <v>535</v>
      </c>
      <c r="E39" s="86">
        <f>'Приложение 2'!H146</f>
        <v>82</v>
      </c>
      <c r="F39" s="86">
        <f>'Приложение 2'!I146</f>
        <v>20</v>
      </c>
      <c r="G39" s="86">
        <f>'Приложение 2'!J146</f>
        <v>16</v>
      </c>
      <c r="H39" s="86">
        <f>'Приложение 2'!K146</f>
        <v>291</v>
      </c>
      <c r="I39" s="86">
        <f>'Приложение 2'!L146</f>
        <v>66</v>
      </c>
      <c r="J39" s="86">
        <f>'Приложение 2'!M146</f>
        <v>1951</v>
      </c>
      <c r="K39" s="86">
        <f>'Приложение 2'!N146</f>
        <v>464</v>
      </c>
      <c r="L39" s="86">
        <f>'Приложение 2'!O146</f>
        <v>441</v>
      </c>
      <c r="M39" s="86">
        <f>'Приложение 2'!P146</f>
        <v>291</v>
      </c>
      <c r="N39" s="86">
        <f>'Приложение 2'!Q146</f>
        <v>138</v>
      </c>
      <c r="O39" s="86">
        <f>'Приложение 2'!R146</f>
        <v>488</v>
      </c>
      <c r="P39" s="86">
        <f>'Приложение 2'!S146</f>
        <v>347</v>
      </c>
      <c r="Q39" s="86">
        <f>'Приложение 2'!T146</f>
        <v>552</v>
      </c>
      <c r="R39" s="86">
        <f>'Приложение 2'!U146</f>
        <v>1855</v>
      </c>
      <c r="S39" s="86">
        <f>'Приложение 2'!V146</f>
        <v>456</v>
      </c>
      <c r="T39" s="86">
        <f>'Приложение 2'!W146</f>
        <v>349</v>
      </c>
      <c r="U39" s="86">
        <f>'Приложение 2'!X146</f>
        <v>24</v>
      </c>
      <c r="V39" s="86">
        <f>'Приложение 2'!Y146</f>
        <v>23</v>
      </c>
    </row>
    <row r="40" spans="1:22" s="79" customFormat="1" ht="37.5" customHeight="1" x14ac:dyDescent="0.2">
      <c r="A40" s="114">
        <v>26</v>
      </c>
      <c r="B40" s="52" t="s">
        <v>170</v>
      </c>
      <c r="C40" s="85">
        <f>SUM(D40:V40)</f>
        <v>2695</v>
      </c>
      <c r="D40" s="85">
        <f>'Приложение 2'!G125</f>
        <v>2234</v>
      </c>
      <c r="E40" s="85">
        <f>'Приложение 2'!H125</f>
        <v>18</v>
      </c>
      <c r="F40" s="85">
        <f>'Приложение 2'!I125</f>
        <v>2</v>
      </c>
      <c r="G40" s="85">
        <f>'Приложение 2'!J125</f>
        <v>4</v>
      </c>
      <c r="H40" s="85">
        <f>'Приложение 2'!K125</f>
        <v>3</v>
      </c>
      <c r="I40" s="85">
        <f>'Приложение 2'!L125</f>
        <v>0</v>
      </c>
      <c r="J40" s="85">
        <f>'Приложение 2'!M125</f>
        <v>60</v>
      </c>
      <c r="K40" s="85">
        <f>'Приложение 2'!N125</f>
        <v>95</v>
      </c>
      <c r="L40" s="85">
        <f>'Приложение 2'!O125</f>
        <v>53</v>
      </c>
      <c r="M40" s="85">
        <f>'Приложение 2'!P125</f>
        <v>3</v>
      </c>
      <c r="N40" s="85">
        <f>'Приложение 2'!Q125</f>
        <v>0</v>
      </c>
      <c r="O40" s="85">
        <f>'Приложение 2'!R125</f>
        <v>15</v>
      </c>
      <c r="P40" s="85">
        <f>'Приложение 2'!S125</f>
        <v>17</v>
      </c>
      <c r="Q40" s="85">
        <f>'Приложение 2'!T125</f>
        <v>21</v>
      </c>
      <c r="R40" s="85">
        <f>'Приложение 2'!U125</f>
        <v>51</v>
      </c>
      <c r="S40" s="85">
        <f>'Приложение 2'!V125</f>
        <v>98</v>
      </c>
      <c r="T40" s="85">
        <f>'Приложение 2'!W125</f>
        <v>13</v>
      </c>
      <c r="U40" s="85">
        <f>'Приложение 2'!X125</f>
        <v>5</v>
      </c>
      <c r="V40" s="85">
        <f>'Приложение 2'!Y125</f>
        <v>3</v>
      </c>
    </row>
    <row r="41" spans="1:22" s="79" customFormat="1" ht="19.5" customHeight="1" x14ac:dyDescent="0.2">
      <c r="A41" s="114">
        <v>27</v>
      </c>
      <c r="B41" s="52" t="s">
        <v>171</v>
      </c>
      <c r="C41" s="85">
        <f>SUM(D41:V41)</f>
        <v>2148</v>
      </c>
      <c r="D41" s="85">
        <f>'Приложение 2'!G182</f>
        <v>2147</v>
      </c>
      <c r="E41" s="85">
        <f>'Приложение 2'!H182</f>
        <v>0</v>
      </c>
      <c r="F41" s="85">
        <f>'Приложение 2'!I182</f>
        <v>0</v>
      </c>
      <c r="G41" s="85">
        <f>'Приложение 2'!J182</f>
        <v>0</v>
      </c>
      <c r="H41" s="85">
        <f>'Приложение 2'!K182</f>
        <v>0</v>
      </c>
      <c r="I41" s="85">
        <f>'Приложение 2'!L182</f>
        <v>0</v>
      </c>
      <c r="J41" s="85">
        <f>'Приложение 2'!M182</f>
        <v>1</v>
      </c>
      <c r="K41" s="85">
        <f>'Приложение 2'!N182</f>
        <v>0</v>
      </c>
      <c r="L41" s="85">
        <f>'Приложение 2'!O182</f>
        <v>0</v>
      </c>
      <c r="M41" s="85">
        <f>'Приложение 2'!P182</f>
        <v>0</v>
      </c>
      <c r="N41" s="85">
        <f>'Приложение 2'!Q182</f>
        <v>0</v>
      </c>
      <c r="O41" s="85">
        <f>'Приложение 2'!R182</f>
        <v>0</v>
      </c>
      <c r="P41" s="85">
        <f>'Приложение 2'!S182</f>
        <v>0</v>
      </c>
      <c r="Q41" s="85">
        <f>'Приложение 2'!T182</f>
        <v>0</v>
      </c>
      <c r="R41" s="85">
        <f>'Приложение 2'!U182</f>
        <v>0</v>
      </c>
      <c r="S41" s="85">
        <f>'Приложение 2'!V182</f>
        <v>0</v>
      </c>
      <c r="T41" s="85">
        <f>'Приложение 2'!W182</f>
        <v>0</v>
      </c>
      <c r="U41" s="85">
        <f>'Приложение 2'!X182</f>
        <v>0</v>
      </c>
      <c r="V41" s="85">
        <f>'Приложение 2'!Y182</f>
        <v>0</v>
      </c>
    </row>
    <row r="42" spans="1:22" s="79" customFormat="1" ht="13.5" x14ac:dyDescent="0.2">
      <c r="A42" s="114">
        <v>28</v>
      </c>
      <c r="B42" s="127" t="s">
        <v>401</v>
      </c>
      <c r="C42" s="85">
        <f t="shared" ref="C42:C43" si="12">SUM(D42:V42)</f>
        <v>8</v>
      </c>
      <c r="D42" s="85">
        <f>'Приложение 2'!G192</f>
        <v>0</v>
      </c>
      <c r="E42" s="85">
        <f>'Приложение 2'!H192</f>
        <v>0</v>
      </c>
      <c r="F42" s="85">
        <f>'Приложение 2'!I192</f>
        <v>0</v>
      </c>
      <c r="G42" s="85">
        <f>'Приложение 2'!J192</f>
        <v>0</v>
      </c>
      <c r="H42" s="85">
        <f>'Приложение 2'!K192</f>
        <v>0</v>
      </c>
      <c r="I42" s="85">
        <f>'Приложение 2'!L192</f>
        <v>0</v>
      </c>
      <c r="J42" s="85">
        <f>'Приложение 2'!M192</f>
        <v>0</v>
      </c>
      <c r="K42" s="85">
        <f>'Приложение 2'!N192</f>
        <v>1</v>
      </c>
      <c r="L42" s="85">
        <f>'Приложение 2'!O192</f>
        <v>0</v>
      </c>
      <c r="M42" s="85">
        <f>'Приложение 2'!P192</f>
        <v>0</v>
      </c>
      <c r="N42" s="85">
        <f>'Приложение 2'!Q192</f>
        <v>2</v>
      </c>
      <c r="O42" s="85">
        <f>'Приложение 2'!R192</f>
        <v>1</v>
      </c>
      <c r="P42" s="85">
        <f>'Приложение 2'!S192</f>
        <v>4</v>
      </c>
      <c r="Q42" s="85">
        <f>'Приложение 2'!T192</f>
        <v>0</v>
      </c>
      <c r="R42" s="85">
        <f>'Приложение 2'!U192</f>
        <v>0</v>
      </c>
      <c r="S42" s="85">
        <f>'Приложение 2'!V192</f>
        <v>0</v>
      </c>
      <c r="T42" s="85">
        <f>'Приложение 2'!W192</f>
        <v>0</v>
      </c>
      <c r="U42" s="85">
        <f>'Приложение 2'!X192</f>
        <v>0</v>
      </c>
      <c r="V42" s="85">
        <f>'Приложение 2'!Y192</f>
        <v>0</v>
      </c>
    </row>
    <row r="43" spans="1:22" s="130" customFormat="1" x14ac:dyDescent="0.25">
      <c r="A43" s="114">
        <v>29</v>
      </c>
      <c r="B43" s="128" t="s">
        <v>254</v>
      </c>
      <c r="C43" s="136">
        <f t="shared" si="12"/>
        <v>7</v>
      </c>
      <c r="D43" s="129">
        <f>'Приложение 2'!G188</f>
        <v>0</v>
      </c>
      <c r="E43" s="129">
        <f>'Приложение 2'!H188</f>
        <v>0</v>
      </c>
      <c r="F43" s="129">
        <f>'Приложение 2'!I188</f>
        <v>0</v>
      </c>
      <c r="G43" s="129">
        <f>'Приложение 2'!J188</f>
        <v>0</v>
      </c>
      <c r="H43" s="129">
        <f>'Приложение 2'!K188</f>
        <v>0</v>
      </c>
      <c r="I43" s="129">
        <f>'Приложение 2'!L188</f>
        <v>0</v>
      </c>
      <c r="J43" s="129">
        <f>'Приложение 2'!M188</f>
        <v>0</v>
      </c>
      <c r="K43" s="129">
        <f>'Приложение 2'!N188</f>
        <v>1</v>
      </c>
      <c r="L43" s="129">
        <f>'Приложение 2'!O188</f>
        <v>0</v>
      </c>
      <c r="M43" s="129">
        <f>'Приложение 2'!P188</f>
        <v>0</v>
      </c>
      <c r="N43" s="129">
        <f>'Приложение 2'!Q188</f>
        <v>2</v>
      </c>
      <c r="O43" s="129">
        <f>'Приложение 2'!R188</f>
        <v>0</v>
      </c>
      <c r="P43" s="129">
        <f>'Приложение 2'!S188</f>
        <v>4</v>
      </c>
      <c r="Q43" s="129">
        <f>'Приложение 2'!T188</f>
        <v>0</v>
      </c>
      <c r="R43" s="129">
        <f>'Приложение 2'!U188</f>
        <v>0</v>
      </c>
      <c r="S43" s="129">
        <f>'Приложение 2'!V188</f>
        <v>0</v>
      </c>
      <c r="T43" s="129">
        <f>'Приложение 2'!W188</f>
        <v>0</v>
      </c>
      <c r="U43" s="129">
        <f>'Приложение 2'!X188</f>
        <v>0</v>
      </c>
      <c r="V43" s="129">
        <f>'Приложение 2'!Y188</f>
        <v>0</v>
      </c>
    </row>
    <row r="44" spans="1:22" s="130" customFormat="1" x14ac:dyDescent="0.25">
      <c r="A44" s="114">
        <v>30</v>
      </c>
      <c r="B44" s="128" t="s">
        <v>402</v>
      </c>
      <c r="C44" s="85">
        <f t="shared" ref="C44" si="13">SUM(D44:V44)</f>
        <v>1</v>
      </c>
      <c r="D44" s="129">
        <f>'Приложение 2'!G191</f>
        <v>0</v>
      </c>
      <c r="E44" s="129">
        <f>'Приложение 2'!H191</f>
        <v>0</v>
      </c>
      <c r="F44" s="129">
        <f>'Приложение 2'!I191</f>
        <v>0</v>
      </c>
      <c r="G44" s="129">
        <f>'Приложение 2'!J191</f>
        <v>0</v>
      </c>
      <c r="H44" s="129">
        <f>'Приложение 2'!K191</f>
        <v>0</v>
      </c>
      <c r="I44" s="129">
        <f>'Приложение 2'!L191</f>
        <v>0</v>
      </c>
      <c r="J44" s="129">
        <f>'Приложение 2'!M191</f>
        <v>0</v>
      </c>
      <c r="K44" s="129">
        <f>'Приложение 2'!N191</f>
        <v>0</v>
      </c>
      <c r="L44" s="129">
        <f>'Приложение 2'!O191</f>
        <v>0</v>
      </c>
      <c r="M44" s="129">
        <f>'Приложение 2'!P191</f>
        <v>0</v>
      </c>
      <c r="N44" s="129">
        <f>'Приложение 2'!Q191</f>
        <v>0</v>
      </c>
      <c r="O44" s="129">
        <f>'Приложение 2'!R191</f>
        <v>1</v>
      </c>
      <c r="P44" s="129">
        <f>'Приложение 2'!S191</f>
        <v>0</v>
      </c>
      <c r="Q44" s="129">
        <f>'Приложение 2'!T191</f>
        <v>0</v>
      </c>
      <c r="R44" s="129">
        <f>'Приложение 2'!U191</f>
        <v>0</v>
      </c>
      <c r="S44" s="129">
        <f>'Приложение 2'!V191</f>
        <v>0</v>
      </c>
      <c r="T44" s="129">
        <f>'Приложение 2'!W191</f>
        <v>0</v>
      </c>
      <c r="U44" s="129">
        <f>'Приложение 2'!X191</f>
        <v>0</v>
      </c>
      <c r="V44" s="129">
        <f>'Приложение 2'!Y191</f>
        <v>0</v>
      </c>
    </row>
    <row r="45" spans="1:22" s="79" customFormat="1" ht="36" customHeight="1" x14ac:dyDescent="0.2">
      <c r="A45" s="131" t="s">
        <v>383</v>
      </c>
      <c r="B45" s="43" t="s">
        <v>407</v>
      </c>
      <c r="C45" s="120">
        <f>C46+C48+C50</f>
        <v>4937</v>
      </c>
      <c r="D45" s="125">
        <f>D46+D48+D50</f>
        <v>2277</v>
      </c>
      <c r="E45" s="85" t="str">
        <f>'Приложение 2'!H68</f>
        <v>----</v>
      </c>
      <c r="F45" s="85" t="str">
        <f>'Приложение 2'!I68</f>
        <v>----</v>
      </c>
      <c r="G45" s="85" t="str">
        <f>'Приложение 2'!J68</f>
        <v>----</v>
      </c>
      <c r="H45" s="85" t="str">
        <f>'Приложение 2'!K68</f>
        <v>----</v>
      </c>
      <c r="I45" s="125">
        <f t="shared" ref="I45:J45" si="14">I46+I48+I50</f>
        <v>183</v>
      </c>
      <c r="J45" s="125">
        <f t="shared" si="14"/>
        <v>2477</v>
      </c>
      <c r="K45" s="85" t="str">
        <f>'Приложение 2'!N68</f>
        <v>----</v>
      </c>
      <c r="L45" s="85" t="str">
        <f>'Приложение 2'!O68</f>
        <v>----</v>
      </c>
      <c r="M45" s="85" t="str">
        <f>'Приложение 2'!P68</f>
        <v>----</v>
      </c>
      <c r="N45" s="85" t="str">
        <f>'Приложение 2'!Q68</f>
        <v>----</v>
      </c>
      <c r="O45" s="85" t="str">
        <f>'Приложение 2'!R68</f>
        <v>----</v>
      </c>
      <c r="P45" s="85" t="str">
        <f>'Приложение 2'!S68</f>
        <v>----</v>
      </c>
      <c r="Q45" s="85" t="str">
        <f>'Приложение 2'!T68</f>
        <v>----</v>
      </c>
      <c r="R45" s="85" t="str">
        <f>'Приложение 2'!U68</f>
        <v>----</v>
      </c>
      <c r="S45" s="85" t="str">
        <f>'Приложение 2'!V68</f>
        <v>----</v>
      </c>
      <c r="T45" s="85" t="str">
        <f>'Приложение 2'!W68</f>
        <v>----</v>
      </c>
      <c r="U45" s="85" t="str">
        <f>'Приложение 2'!X68</f>
        <v>----</v>
      </c>
      <c r="V45" s="85" t="str">
        <f>'Приложение 2'!Y68</f>
        <v>----</v>
      </c>
    </row>
    <row r="46" spans="1:22" s="79" customFormat="1" ht="39.75" customHeight="1" x14ac:dyDescent="0.2">
      <c r="A46" s="131" t="s">
        <v>385</v>
      </c>
      <c r="B46" s="52" t="s">
        <v>168</v>
      </c>
      <c r="C46" s="85">
        <f>SUM(D46:V46)</f>
        <v>4785</v>
      </c>
      <c r="D46" s="85">
        <f>'Приложение 2а'!G45</f>
        <v>2194</v>
      </c>
      <c r="E46" s="85" t="str">
        <f>'Приложение 2'!H69</f>
        <v>----</v>
      </c>
      <c r="F46" s="85" t="str">
        <f>'Приложение 2'!I69</f>
        <v>----</v>
      </c>
      <c r="G46" s="85" t="str">
        <f>'Приложение 2'!J69</f>
        <v>----</v>
      </c>
      <c r="H46" s="85" t="str">
        <f>'Приложение 2'!K69</f>
        <v>----</v>
      </c>
      <c r="I46" s="85">
        <f>'Приложение 2а'!H45</f>
        <v>176</v>
      </c>
      <c r="J46" s="85">
        <f>'Приложение 2а'!I45</f>
        <v>2415</v>
      </c>
      <c r="K46" s="85" t="str">
        <f>'Приложение 2'!N69</f>
        <v>----</v>
      </c>
      <c r="L46" s="85" t="str">
        <f>'Приложение 2'!O69</f>
        <v>----</v>
      </c>
      <c r="M46" s="85" t="str">
        <f>'Приложение 2'!P69</f>
        <v>----</v>
      </c>
      <c r="N46" s="85" t="str">
        <f>'Приложение 2'!Q69</f>
        <v>----</v>
      </c>
      <c r="O46" s="85" t="str">
        <f>'Приложение 2'!R69</f>
        <v>----</v>
      </c>
      <c r="P46" s="85" t="str">
        <f>'Приложение 2'!S69</f>
        <v>----</v>
      </c>
      <c r="Q46" s="85" t="str">
        <f>'Приложение 2'!T69</f>
        <v>----</v>
      </c>
      <c r="R46" s="85" t="str">
        <f>'Приложение 2'!U69</f>
        <v>----</v>
      </c>
      <c r="S46" s="85" t="str">
        <f>'Приложение 2'!V69</f>
        <v>----</v>
      </c>
      <c r="T46" s="85" t="str">
        <f>'Приложение 2'!W69</f>
        <v>----</v>
      </c>
      <c r="U46" s="85" t="str">
        <f>'Приложение 2'!X69</f>
        <v>----</v>
      </c>
      <c r="V46" s="85" t="str">
        <f>'Приложение 2'!Y69</f>
        <v>----</v>
      </c>
    </row>
    <row r="47" spans="1:22" s="79" customFormat="1" ht="39.75" customHeight="1" x14ac:dyDescent="0.2">
      <c r="A47" s="131" t="s">
        <v>386</v>
      </c>
      <c r="B47" s="52" t="s">
        <v>169</v>
      </c>
      <c r="C47" s="85">
        <f t="shared" ref="C47:C52" si="15">SUM(D47:V47)</f>
        <v>0</v>
      </c>
      <c r="D47" s="86">
        <f>'Приложение 2а'!F62</f>
        <v>0</v>
      </c>
      <c r="E47" s="85" t="str">
        <f>'Приложение 2'!H70</f>
        <v>----</v>
      </c>
      <c r="F47" s="85" t="str">
        <f>'Приложение 2'!I70</f>
        <v>----</v>
      </c>
      <c r="G47" s="85" t="str">
        <f>'Приложение 2'!J70</f>
        <v>----</v>
      </c>
      <c r="H47" s="85" t="str">
        <f>'Приложение 2'!K70</f>
        <v>----</v>
      </c>
      <c r="I47" s="86">
        <f>'Приложение 2а'!H62</f>
        <v>0</v>
      </c>
      <c r="J47" s="86">
        <f>'Приложение 2а'!I62</f>
        <v>0</v>
      </c>
      <c r="K47" s="85" t="str">
        <f>'Приложение 2'!N70</f>
        <v>----</v>
      </c>
      <c r="L47" s="85" t="str">
        <f>'Приложение 2'!O70</f>
        <v>----</v>
      </c>
      <c r="M47" s="85" t="str">
        <f>'Приложение 2'!P70</f>
        <v>----</v>
      </c>
      <c r="N47" s="85" t="str">
        <f>'Приложение 2'!Q70</f>
        <v>----</v>
      </c>
      <c r="O47" s="85" t="str">
        <f>'Приложение 2'!R70</f>
        <v>----</v>
      </c>
      <c r="P47" s="85" t="str">
        <f>'Приложение 2'!S70</f>
        <v>----</v>
      </c>
      <c r="Q47" s="85" t="str">
        <f>'Приложение 2'!T70</f>
        <v>----</v>
      </c>
      <c r="R47" s="85" t="str">
        <f>'Приложение 2'!U70</f>
        <v>----</v>
      </c>
      <c r="S47" s="85" t="str">
        <f>'Приложение 2'!V70</f>
        <v>----</v>
      </c>
      <c r="T47" s="85" t="str">
        <f>'Приложение 2'!W70</f>
        <v>----</v>
      </c>
      <c r="U47" s="85" t="str">
        <f>'Приложение 2'!X70</f>
        <v>----</v>
      </c>
      <c r="V47" s="85" t="str">
        <f>'Приложение 2'!Y70</f>
        <v>----</v>
      </c>
    </row>
    <row r="48" spans="1:22" s="79" customFormat="1" ht="34.5" customHeight="1" x14ac:dyDescent="0.2">
      <c r="A48" s="131" t="s">
        <v>387</v>
      </c>
      <c r="B48" s="52" t="s">
        <v>170</v>
      </c>
      <c r="C48" s="85">
        <f t="shared" si="15"/>
        <v>58</v>
      </c>
      <c r="D48" s="85">
        <f>'Приложение 2а'!G55</f>
        <v>45</v>
      </c>
      <c r="E48" s="85" t="str">
        <f>'Приложение 2'!H71</f>
        <v>----</v>
      </c>
      <c r="F48" s="85" t="str">
        <f>'Приложение 2'!I71</f>
        <v>----</v>
      </c>
      <c r="G48" s="85" t="str">
        <f>'Приложение 2'!J71</f>
        <v>----</v>
      </c>
      <c r="H48" s="85" t="str">
        <f>'Приложение 2'!K71</f>
        <v>----</v>
      </c>
      <c r="I48" s="85">
        <v>0</v>
      </c>
      <c r="J48" s="85">
        <f>'Приложение 2а'!I55</f>
        <v>13</v>
      </c>
      <c r="K48" s="85" t="str">
        <f>'Приложение 2'!N71</f>
        <v>----</v>
      </c>
      <c r="L48" s="85" t="str">
        <f>'Приложение 2'!O71</f>
        <v>----</v>
      </c>
      <c r="M48" s="85" t="str">
        <f>'Приложение 2'!P71</f>
        <v>----</v>
      </c>
      <c r="N48" s="85" t="str">
        <f>'Приложение 2'!Q71</f>
        <v>----</v>
      </c>
      <c r="O48" s="85" t="str">
        <f>'Приложение 2'!R71</f>
        <v>----</v>
      </c>
      <c r="P48" s="85" t="str">
        <f>'Приложение 2'!S71</f>
        <v>----</v>
      </c>
      <c r="Q48" s="85" t="str">
        <f>'Приложение 2'!T71</f>
        <v>----</v>
      </c>
      <c r="R48" s="85" t="str">
        <f>'Приложение 2'!U71</f>
        <v>----</v>
      </c>
      <c r="S48" s="85" t="str">
        <f>'Приложение 2'!V71</f>
        <v>----</v>
      </c>
      <c r="T48" s="85" t="str">
        <f>'Приложение 2'!W71</f>
        <v>----</v>
      </c>
      <c r="U48" s="85" t="str">
        <f>'Приложение 2'!X71</f>
        <v>----</v>
      </c>
      <c r="V48" s="85" t="str">
        <f>'Приложение 2'!Y71</f>
        <v>----</v>
      </c>
    </row>
    <row r="49" spans="1:22" s="79" customFormat="1" ht="13.5" x14ac:dyDescent="0.2">
      <c r="A49" s="131" t="s">
        <v>388</v>
      </c>
      <c r="B49" s="126" t="s">
        <v>171</v>
      </c>
      <c r="C49" s="85">
        <f t="shared" si="15"/>
        <v>0</v>
      </c>
      <c r="D49" s="123">
        <v>0</v>
      </c>
      <c r="E49" s="85" t="str">
        <f>'Приложение 2'!H73</f>
        <v>----</v>
      </c>
      <c r="F49" s="85" t="str">
        <f>'Приложение 2'!I73</f>
        <v>----</v>
      </c>
      <c r="G49" s="85" t="str">
        <f>'Приложение 2'!J73</f>
        <v>----</v>
      </c>
      <c r="H49" s="85" t="str">
        <f>'Приложение 2'!K73</f>
        <v>----</v>
      </c>
      <c r="I49" s="123">
        <v>0</v>
      </c>
      <c r="J49" s="123">
        <v>0</v>
      </c>
      <c r="K49" s="85" t="str">
        <f>'Приложение 2'!N73</f>
        <v>----</v>
      </c>
      <c r="L49" s="85" t="str">
        <f>'Приложение 2'!O73</f>
        <v>----</v>
      </c>
      <c r="M49" s="85" t="str">
        <f>'Приложение 2'!P73</f>
        <v>----</v>
      </c>
      <c r="N49" s="85" t="str">
        <f>'Приложение 2'!Q73</f>
        <v>----</v>
      </c>
      <c r="O49" s="85" t="str">
        <f>'Приложение 2'!R73</f>
        <v>----</v>
      </c>
      <c r="P49" s="85" t="str">
        <f>'Приложение 2'!S73</f>
        <v>----</v>
      </c>
      <c r="Q49" s="85" t="str">
        <f>'Приложение 2'!T73</f>
        <v>----</v>
      </c>
      <c r="R49" s="85" t="str">
        <f>'Приложение 2'!U73</f>
        <v>----</v>
      </c>
      <c r="S49" s="85" t="str">
        <f>'Приложение 2'!V73</f>
        <v>----</v>
      </c>
      <c r="T49" s="85" t="str">
        <f>'Приложение 2'!W73</f>
        <v>----</v>
      </c>
      <c r="U49" s="85" t="str">
        <f>'Приложение 2'!X73</f>
        <v>----</v>
      </c>
      <c r="V49" s="85" t="str">
        <f>'Приложение 2'!Y73</f>
        <v>----</v>
      </c>
    </row>
    <row r="50" spans="1:22" s="79" customFormat="1" ht="26.25" customHeight="1" x14ac:dyDescent="0.2">
      <c r="A50" s="131" t="s">
        <v>403</v>
      </c>
      <c r="B50" s="126" t="s">
        <v>404</v>
      </c>
      <c r="C50" s="85">
        <f t="shared" si="15"/>
        <v>94</v>
      </c>
      <c r="D50" s="123">
        <v>38</v>
      </c>
      <c r="E50" s="85" t="str">
        <f>'Приложение 2'!H74</f>
        <v>----</v>
      </c>
      <c r="F50" s="85" t="str">
        <f>'Приложение 2'!I74</f>
        <v>----</v>
      </c>
      <c r="G50" s="85" t="str">
        <f>'Приложение 2'!J74</f>
        <v>----</v>
      </c>
      <c r="H50" s="85" t="str">
        <f>'Приложение 2'!K74</f>
        <v>----</v>
      </c>
      <c r="I50" s="123">
        <v>7</v>
      </c>
      <c r="J50" s="123">
        <v>49</v>
      </c>
      <c r="K50" s="85" t="str">
        <f>'Приложение 2'!N74</f>
        <v>----</v>
      </c>
      <c r="L50" s="85" t="str">
        <f>'Приложение 2'!O74</f>
        <v>----</v>
      </c>
      <c r="M50" s="85" t="str">
        <f>'Приложение 2'!P74</f>
        <v>----</v>
      </c>
      <c r="N50" s="85" t="str">
        <f>'Приложение 2'!Q74</f>
        <v>----</v>
      </c>
      <c r="O50" s="85" t="str">
        <f>'Приложение 2'!R74</f>
        <v>----</v>
      </c>
      <c r="P50" s="85" t="str">
        <f>'Приложение 2'!S74</f>
        <v>----</v>
      </c>
      <c r="Q50" s="85" t="str">
        <f>'Приложение 2'!T74</f>
        <v>----</v>
      </c>
      <c r="R50" s="85" t="str">
        <f>'Приложение 2'!U74</f>
        <v>----</v>
      </c>
      <c r="S50" s="85" t="str">
        <f>'Приложение 2'!V74</f>
        <v>----</v>
      </c>
      <c r="T50" s="85" t="str">
        <f>'Приложение 2'!W74</f>
        <v>----</v>
      </c>
      <c r="U50" s="85" t="str">
        <f>'Приложение 2'!X74</f>
        <v>----</v>
      </c>
      <c r="V50" s="85" t="str">
        <f>'Приложение 2'!Y74</f>
        <v>----</v>
      </c>
    </row>
    <row r="51" spans="1:22" s="79" customFormat="1" ht="21.75" customHeight="1" x14ac:dyDescent="0.2">
      <c r="A51" s="131" t="s">
        <v>405</v>
      </c>
      <c r="B51" s="126" t="s">
        <v>254</v>
      </c>
      <c r="C51" s="85">
        <f t="shared" si="15"/>
        <v>86</v>
      </c>
      <c r="D51" s="123">
        <v>33</v>
      </c>
      <c r="E51" s="85">
        <v>0</v>
      </c>
      <c r="F51" s="85">
        <v>0</v>
      </c>
      <c r="G51" s="85">
        <v>0</v>
      </c>
      <c r="H51" s="85">
        <v>0</v>
      </c>
      <c r="I51" s="123">
        <v>7</v>
      </c>
      <c r="J51" s="123">
        <v>46</v>
      </c>
      <c r="K51" s="85">
        <v>0</v>
      </c>
      <c r="L51" s="85">
        <v>0</v>
      </c>
      <c r="M51" s="85">
        <v>0</v>
      </c>
      <c r="N51" s="85">
        <v>0</v>
      </c>
      <c r="O51" s="85">
        <v>0</v>
      </c>
      <c r="P51" s="85">
        <v>0</v>
      </c>
      <c r="Q51" s="85">
        <v>0</v>
      </c>
      <c r="R51" s="85">
        <v>0</v>
      </c>
      <c r="S51" s="85">
        <v>0</v>
      </c>
      <c r="T51" s="85">
        <v>0</v>
      </c>
      <c r="U51" s="85">
        <v>0</v>
      </c>
      <c r="V51" s="85">
        <v>0</v>
      </c>
    </row>
    <row r="52" spans="1:22" s="79" customFormat="1" ht="21.75" customHeight="1" x14ac:dyDescent="0.2">
      <c r="A52" s="131" t="s">
        <v>406</v>
      </c>
      <c r="B52" s="126" t="s">
        <v>248</v>
      </c>
      <c r="C52" s="85">
        <f t="shared" si="15"/>
        <v>0</v>
      </c>
      <c r="D52" s="123">
        <v>0</v>
      </c>
      <c r="E52" s="85" t="str">
        <f>'Приложение 2'!H76</f>
        <v>----</v>
      </c>
      <c r="F52" s="85" t="str">
        <f>'Приложение 2'!I76</f>
        <v>----</v>
      </c>
      <c r="G52" s="85" t="str">
        <f>'Приложение 2'!J76</f>
        <v>----</v>
      </c>
      <c r="H52" s="85" t="str">
        <f>'Приложение 2'!K76</f>
        <v>----</v>
      </c>
      <c r="I52" s="123">
        <v>0</v>
      </c>
      <c r="J52" s="123">
        <v>0</v>
      </c>
      <c r="K52" s="85" t="str">
        <f>'Приложение 2'!N76</f>
        <v>----</v>
      </c>
      <c r="L52" s="85" t="str">
        <f>'Приложение 2'!O76</f>
        <v>----</v>
      </c>
      <c r="M52" s="85" t="str">
        <f>'Приложение 2'!P76</f>
        <v>----</v>
      </c>
      <c r="N52" s="85" t="str">
        <f>'Приложение 2'!Q76</f>
        <v>----</v>
      </c>
      <c r="O52" s="85" t="str">
        <f>'Приложение 2'!R76</f>
        <v>----</v>
      </c>
      <c r="P52" s="85" t="str">
        <f>'Приложение 2'!S76</f>
        <v>----</v>
      </c>
      <c r="Q52" s="85" t="str">
        <f>'Приложение 2'!T76</f>
        <v>----</v>
      </c>
      <c r="R52" s="85" t="str">
        <f>'Приложение 2'!U76</f>
        <v>----</v>
      </c>
      <c r="S52" s="85" t="str">
        <f>'Приложение 2'!V76</f>
        <v>----</v>
      </c>
      <c r="T52" s="85" t="str">
        <f>'Приложение 2'!W76</f>
        <v>----</v>
      </c>
      <c r="U52" s="85" t="str">
        <f>'Приложение 2'!X76</f>
        <v>----</v>
      </c>
      <c r="V52" s="85" t="str">
        <f>'Приложение 2'!Y76</f>
        <v>----</v>
      </c>
    </row>
    <row r="53" spans="1:22" s="79" customFormat="1" ht="28.5" x14ac:dyDescent="0.2">
      <c r="A53" s="114">
        <v>31</v>
      </c>
      <c r="B53" s="43" t="s">
        <v>396</v>
      </c>
      <c r="C53" s="120">
        <v>23</v>
      </c>
      <c r="D53" s="120">
        <v>20</v>
      </c>
      <c r="E53" s="120">
        <v>16</v>
      </c>
      <c r="F53" s="120">
        <v>15</v>
      </c>
      <c r="G53" s="120">
        <v>15</v>
      </c>
      <c r="H53" s="120">
        <v>15</v>
      </c>
      <c r="I53" s="120">
        <v>15</v>
      </c>
      <c r="J53" s="120">
        <v>16</v>
      </c>
      <c r="K53" s="72">
        <v>16</v>
      </c>
      <c r="L53" s="120">
        <v>15</v>
      </c>
      <c r="M53" s="120">
        <v>15</v>
      </c>
      <c r="N53" s="120">
        <v>15</v>
      </c>
      <c r="O53" s="120">
        <v>15</v>
      </c>
      <c r="P53" s="120">
        <v>15</v>
      </c>
      <c r="Q53" s="120">
        <v>15</v>
      </c>
      <c r="R53" s="120">
        <v>15</v>
      </c>
      <c r="S53" s="120">
        <v>15</v>
      </c>
      <c r="T53" s="120">
        <v>15</v>
      </c>
      <c r="U53" s="120">
        <v>15</v>
      </c>
      <c r="V53" s="120">
        <v>15</v>
      </c>
    </row>
    <row r="54" spans="1:22" s="79" customFormat="1" ht="43.5" customHeight="1" x14ac:dyDescent="0.2">
      <c r="A54" s="114">
        <v>32</v>
      </c>
      <c r="B54" s="43" t="s">
        <v>398</v>
      </c>
      <c r="C54" s="120">
        <f>SUM(D54:V54)</f>
        <v>378</v>
      </c>
      <c r="D54" s="120">
        <v>67</v>
      </c>
      <c r="E54" s="120">
        <v>28</v>
      </c>
      <c r="F54" s="120">
        <v>11</v>
      </c>
      <c r="G54" s="120">
        <v>8</v>
      </c>
      <c r="H54" s="120">
        <v>10</v>
      </c>
      <c r="I54" s="120">
        <v>8</v>
      </c>
      <c r="J54" s="120">
        <v>64</v>
      </c>
      <c r="K54" s="120">
        <v>22</v>
      </c>
      <c r="L54" s="120">
        <v>22</v>
      </c>
      <c r="M54" s="120">
        <v>7</v>
      </c>
      <c r="N54" s="120">
        <v>9</v>
      </c>
      <c r="O54" s="120">
        <v>5</v>
      </c>
      <c r="P54" s="120">
        <v>24</v>
      </c>
      <c r="Q54" s="120">
        <v>37</v>
      </c>
      <c r="R54" s="120">
        <v>7</v>
      </c>
      <c r="S54" s="120">
        <v>23</v>
      </c>
      <c r="T54" s="120">
        <v>7</v>
      </c>
      <c r="U54" s="120">
        <v>9</v>
      </c>
      <c r="V54" s="120">
        <v>10</v>
      </c>
    </row>
    <row r="55" spans="1:22" s="79" customFormat="1" ht="47.25" customHeight="1" x14ac:dyDescent="0.2">
      <c r="A55" s="114">
        <v>33</v>
      </c>
      <c r="B55" s="43" t="s">
        <v>399</v>
      </c>
      <c r="C55" s="53">
        <f>(D55+E55+F55+G55+H55+I55+J55+K55+L55+M55+N55+O55+P55+Q55+R55+S55+T55+U55+V55)/19</f>
        <v>8.7526315789473692</v>
      </c>
      <c r="D55" s="120">
        <v>21.94</v>
      </c>
      <c r="E55" s="120">
        <v>6.08</v>
      </c>
      <c r="F55" s="120">
        <v>5.26</v>
      </c>
      <c r="G55" s="120">
        <v>1.78</v>
      </c>
      <c r="H55" s="120">
        <v>6.67</v>
      </c>
      <c r="I55" s="120">
        <v>2.67</v>
      </c>
      <c r="J55" s="120">
        <v>16.02</v>
      </c>
      <c r="K55" s="72">
        <v>2.34</v>
      </c>
      <c r="L55" s="120">
        <v>8.69</v>
      </c>
      <c r="M55" s="120">
        <v>10.86</v>
      </c>
      <c r="N55" s="120">
        <v>1.1100000000000001</v>
      </c>
      <c r="O55" s="120">
        <v>5.14</v>
      </c>
      <c r="P55" s="120">
        <v>2.12</v>
      </c>
      <c r="Q55" s="120">
        <v>17.72</v>
      </c>
      <c r="R55" s="120">
        <v>25.59</v>
      </c>
      <c r="S55" s="120">
        <v>8.6999999999999993</v>
      </c>
      <c r="T55" s="120">
        <v>13.33</v>
      </c>
      <c r="U55" s="120">
        <v>2.83</v>
      </c>
      <c r="V55" s="120">
        <v>7.45</v>
      </c>
    </row>
    <row r="56" spans="1:22" s="79" customFormat="1" ht="12.75" x14ac:dyDescent="0.2">
      <c r="A56" s="87"/>
      <c r="B56" s="88"/>
      <c r="C56" s="88"/>
      <c r="D56" s="87"/>
      <c r="E56" s="87"/>
      <c r="F56" s="87"/>
      <c r="G56" s="89"/>
      <c r="H56" s="87"/>
      <c r="I56" s="87"/>
      <c r="J56" s="87"/>
      <c r="K56" s="89"/>
      <c r="L56" s="87"/>
      <c r="M56" s="87"/>
      <c r="N56" s="87"/>
      <c r="O56" s="87"/>
      <c r="P56" s="87"/>
      <c r="Q56" s="87"/>
      <c r="R56" s="87"/>
      <c r="S56" s="87"/>
      <c r="T56" s="87"/>
      <c r="U56" s="89"/>
      <c r="V56" s="87"/>
    </row>
    <row r="57" spans="1:22" ht="67.5" customHeight="1" x14ac:dyDescent="0.25">
      <c r="A57" s="155" t="s">
        <v>410</v>
      </c>
      <c r="B57" s="155"/>
      <c r="C57" s="155"/>
      <c r="D57" s="155"/>
      <c r="E57" s="155"/>
      <c r="F57" s="155"/>
      <c r="G57" s="155"/>
      <c r="H57" s="155"/>
      <c r="I57" s="155"/>
      <c r="J57" s="155"/>
      <c r="K57" s="155"/>
      <c r="L57" s="155"/>
      <c r="M57" s="155"/>
      <c r="N57" s="155"/>
      <c r="O57" s="155"/>
      <c r="P57" s="155"/>
      <c r="Q57" s="155"/>
      <c r="R57" s="155"/>
      <c r="S57" s="155"/>
      <c r="T57" s="155"/>
      <c r="U57" s="155"/>
      <c r="V57" s="155"/>
    </row>
    <row r="58" spans="1:22" ht="26.25" customHeight="1" x14ac:dyDescent="0.25">
      <c r="A58" s="155" t="s">
        <v>395</v>
      </c>
      <c r="B58" s="156"/>
      <c r="C58" s="156"/>
      <c r="D58" s="156"/>
      <c r="E58" s="156"/>
      <c r="F58" s="156"/>
      <c r="G58" s="156"/>
      <c r="H58" s="156"/>
      <c r="I58" s="156"/>
      <c r="J58" s="156"/>
      <c r="K58" s="156"/>
      <c r="L58" s="156"/>
      <c r="M58" s="156"/>
      <c r="N58" s="156"/>
      <c r="O58" s="156"/>
      <c r="P58" s="156"/>
      <c r="Q58" s="156"/>
      <c r="R58" s="156"/>
      <c r="S58" s="156"/>
      <c r="T58" s="156"/>
    </row>
    <row r="59" spans="1:22" ht="54.75" customHeight="1" x14ac:dyDescent="0.25">
      <c r="A59" s="155" t="s">
        <v>409</v>
      </c>
      <c r="B59" s="155"/>
      <c r="C59" s="155"/>
      <c r="D59" s="155"/>
      <c r="E59" s="155"/>
      <c r="F59" s="155"/>
      <c r="G59" s="155"/>
      <c r="H59" s="155"/>
      <c r="I59" s="155"/>
      <c r="J59" s="155"/>
      <c r="K59" s="155"/>
      <c r="L59" s="155"/>
      <c r="M59" s="155"/>
      <c r="N59" s="155"/>
      <c r="O59" s="155"/>
      <c r="P59" s="155"/>
      <c r="Q59" s="155"/>
      <c r="R59" s="155"/>
      <c r="S59" s="155"/>
      <c r="T59" s="155"/>
      <c r="U59" s="155"/>
      <c r="V59" s="155"/>
    </row>
    <row r="60" spans="1:22" ht="42.75" customHeight="1" x14ac:dyDescent="0.25">
      <c r="A60" s="160" t="s">
        <v>397</v>
      </c>
      <c r="B60" s="160"/>
      <c r="C60" s="160"/>
      <c r="D60" s="160"/>
      <c r="E60" s="160"/>
      <c r="F60" s="160"/>
      <c r="G60" s="160"/>
      <c r="H60" s="160"/>
      <c r="I60" s="160"/>
      <c r="J60" s="160"/>
      <c r="K60" s="160"/>
      <c r="L60" s="160"/>
      <c r="M60" s="160"/>
      <c r="N60" s="160"/>
      <c r="O60" s="160"/>
      <c r="P60" s="160"/>
      <c r="Q60" s="160"/>
      <c r="R60" s="160"/>
      <c r="S60" s="160"/>
      <c r="T60" s="160"/>
      <c r="U60" s="160"/>
      <c r="V60" s="160"/>
    </row>
    <row r="61" spans="1:22" ht="51.75" customHeight="1" x14ac:dyDescent="0.25">
      <c r="A61" s="159" t="s">
        <v>400</v>
      </c>
      <c r="B61" s="159"/>
      <c r="C61" s="159"/>
      <c r="D61" s="159"/>
      <c r="E61" s="159"/>
      <c r="F61" s="159"/>
      <c r="G61" s="159"/>
      <c r="H61" s="159"/>
      <c r="I61" s="159"/>
      <c r="J61" s="159"/>
      <c r="K61" s="159"/>
      <c r="L61" s="159"/>
      <c r="M61" s="159"/>
      <c r="N61" s="159"/>
      <c r="O61" s="159"/>
      <c r="P61" s="159"/>
      <c r="Q61" s="159"/>
      <c r="R61" s="159"/>
      <c r="S61" s="159"/>
      <c r="T61" s="159"/>
      <c r="U61" s="159"/>
      <c r="V61" s="159"/>
    </row>
    <row r="62" spans="1:22" x14ac:dyDescent="0.25">
      <c r="A62" s="90"/>
      <c r="B62" s="90"/>
      <c r="C62" s="90"/>
      <c r="D62" s="90"/>
      <c r="E62" s="90"/>
      <c r="F62" s="90"/>
      <c r="G62" s="91"/>
      <c r="H62" s="90"/>
      <c r="I62" s="90"/>
      <c r="J62" s="90"/>
      <c r="K62" s="90"/>
      <c r="L62" s="90"/>
      <c r="M62" s="90"/>
      <c r="N62" s="90"/>
      <c r="O62" s="90"/>
      <c r="P62" s="91"/>
      <c r="Q62" s="90"/>
      <c r="R62" s="90"/>
      <c r="S62" s="90"/>
      <c r="T62" s="90"/>
      <c r="U62" s="91"/>
      <c r="V62" s="91"/>
    </row>
    <row r="63" spans="1:22" ht="15.75" x14ac:dyDescent="0.25">
      <c r="A63" s="157" t="s">
        <v>389</v>
      </c>
      <c r="B63" s="157"/>
      <c r="C63" s="157"/>
      <c r="D63" s="157"/>
      <c r="E63" s="4"/>
      <c r="F63" s="5"/>
      <c r="H63" s="119"/>
      <c r="I63" s="161" t="s">
        <v>373</v>
      </c>
      <c r="J63" s="161"/>
      <c r="K63" s="118"/>
      <c r="L63" s="5"/>
      <c r="M63" s="118"/>
      <c r="Q63" s="118"/>
      <c r="R63" s="118"/>
      <c r="S63" s="158"/>
      <c r="T63" s="158"/>
    </row>
    <row r="64" spans="1:22" ht="15.75" x14ac:dyDescent="0.25">
      <c r="A64" s="118"/>
      <c r="B64" s="118"/>
      <c r="C64" s="118"/>
      <c r="D64" s="118"/>
      <c r="E64" s="5"/>
      <c r="F64" s="118"/>
      <c r="H64" s="119"/>
      <c r="I64" s="118"/>
      <c r="J64" s="118"/>
      <c r="K64" s="118"/>
      <c r="L64" s="5"/>
      <c r="M64" s="118"/>
      <c r="Q64" s="118"/>
      <c r="R64" s="118"/>
      <c r="S64" s="119"/>
      <c r="T64" s="119"/>
    </row>
    <row r="65" spans="1:20" ht="15.75" x14ac:dyDescent="0.25">
      <c r="A65" s="13"/>
      <c r="B65" s="14"/>
      <c r="C65" s="14"/>
      <c r="D65" s="5"/>
      <c r="E65" s="6"/>
      <c r="F65" s="15"/>
      <c r="I65" s="15"/>
      <c r="J65" s="5"/>
      <c r="K65" s="5"/>
      <c r="L65" s="16"/>
      <c r="M65" s="15"/>
      <c r="Q65" s="5"/>
      <c r="R65" s="5"/>
    </row>
    <row r="66" spans="1:20" ht="15.75" x14ac:dyDescent="0.25">
      <c r="A66" s="13"/>
      <c r="B66" s="14"/>
      <c r="C66" s="14"/>
      <c r="D66" s="5"/>
      <c r="E66" s="6"/>
      <c r="F66" s="15"/>
      <c r="I66" s="15"/>
      <c r="J66" s="5"/>
      <c r="K66" s="5"/>
      <c r="L66" s="16"/>
      <c r="M66" s="15"/>
      <c r="Q66" s="5"/>
      <c r="R66" s="5"/>
    </row>
    <row r="67" spans="1:20" ht="15.75" x14ac:dyDescent="0.25">
      <c r="A67" s="16" t="s">
        <v>123</v>
      </c>
      <c r="D67" s="16"/>
      <c r="E67" s="4"/>
      <c r="F67" s="17"/>
      <c r="H67" s="16"/>
      <c r="I67" s="17" t="s">
        <v>124</v>
      </c>
      <c r="J67" s="16"/>
      <c r="K67" s="16"/>
      <c r="L67" s="5"/>
      <c r="M67" s="17"/>
      <c r="Q67" s="16"/>
      <c r="R67" s="16"/>
      <c r="S67" s="16"/>
      <c r="T67" s="16"/>
    </row>
    <row r="68" spans="1:20" x14ac:dyDescent="0.25">
      <c r="A68" s="154" t="s">
        <v>125</v>
      </c>
      <c r="B68" s="154"/>
      <c r="C68" s="154"/>
      <c r="D68" s="154"/>
      <c r="E68" s="154"/>
      <c r="F68" s="154"/>
      <c r="G68" s="154"/>
      <c r="H68" s="154"/>
      <c r="I68" s="154"/>
      <c r="J68" s="154"/>
      <c r="K68" s="154"/>
      <c r="L68" s="154"/>
      <c r="M68" s="154"/>
      <c r="N68" s="154"/>
      <c r="O68" s="154"/>
      <c r="P68" s="154"/>
      <c r="Q68" s="154"/>
      <c r="R68" s="154"/>
    </row>
  </sheetData>
  <mergeCells count="27">
    <mergeCell ref="M7:P7"/>
    <mergeCell ref="H6:I6"/>
    <mergeCell ref="A68:R68"/>
    <mergeCell ref="A58:T58"/>
    <mergeCell ref="A63:D63"/>
    <mergeCell ref="S63:T63"/>
    <mergeCell ref="A57:V57"/>
    <mergeCell ref="A59:V59"/>
    <mergeCell ref="A61:V61"/>
    <mergeCell ref="A60:V60"/>
    <mergeCell ref="I63:J63"/>
    <mergeCell ref="L1:V1"/>
    <mergeCell ref="H7:I7"/>
    <mergeCell ref="Q14:R14"/>
    <mergeCell ref="Q12:R12"/>
    <mergeCell ref="B3:V3"/>
    <mergeCell ref="A4:E4"/>
    <mergeCell ref="F4:J4"/>
    <mergeCell ref="Q7:R7"/>
    <mergeCell ref="S7:T7"/>
    <mergeCell ref="Q6:R6"/>
    <mergeCell ref="S6:T6"/>
    <mergeCell ref="Q5:R5"/>
    <mergeCell ref="S5:T5"/>
    <mergeCell ref="H5:I5"/>
    <mergeCell ref="M5:P5"/>
    <mergeCell ref="M6:P6"/>
  </mergeCells>
  <pageMargins left="0.23622047244094491" right="0.23622047244094491" top="0.74803149606299213" bottom="0.74803149606299213" header="0.31496062992125984" footer="0.31496062992125984"/>
  <pageSetup paperSize="9" scale="50" fitToHeight="0" orientation="landscape" r:id="rId1"/>
  <rowBreaks count="1" manualBreakCount="1">
    <brk id="54"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9"/>
  <sheetViews>
    <sheetView tabSelected="1" zoomScale="90" zoomScaleNormal="90" zoomScaleSheetLayoutView="90" workbookViewId="0">
      <selection activeCell="B33" sqref="B33"/>
    </sheetView>
  </sheetViews>
  <sheetFormatPr defaultRowHeight="15" x14ac:dyDescent="0.25"/>
  <cols>
    <col min="1" max="1" width="8.85546875" style="7" customWidth="1"/>
    <col min="2" max="2" width="51.5703125" style="7" customWidth="1"/>
    <col min="3" max="3" width="11" style="7" customWidth="1"/>
    <col min="4" max="4" width="16.28515625" style="38" customWidth="1"/>
    <col min="5" max="5" width="10" style="7" customWidth="1"/>
    <col min="6" max="6" width="12.5703125" style="7" customWidth="1"/>
    <col min="7" max="7" width="10.140625" style="8" customWidth="1"/>
    <col min="8" max="8" width="7.140625" style="7" customWidth="1"/>
    <col min="9" max="10" width="6.5703125" style="7" customWidth="1"/>
    <col min="11" max="11" width="6.28515625" style="7" customWidth="1"/>
    <col min="12" max="12" width="7.85546875" style="7" customWidth="1"/>
    <col min="13" max="13" width="8.28515625" style="7" customWidth="1"/>
    <col min="14" max="14" width="7.140625" style="7" customWidth="1"/>
    <col min="15" max="15" width="6.7109375" style="7" customWidth="1"/>
    <col min="16" max="16" width="6.5703125" style="7" customWidth="1"/>
    <col min="17" max="18" width="6.140625" style="7" customWidth="1"/>
    <col min="19" max="19" width="5.42578125" style="7" customWidth="1"/>
    <col min="20" max="20" width="7.42578125" style="21" customWidth="1"/>
    <col min="21" max="21" width="6.85546875" style="21" customWidth="1"/>
    <col min="22" max="22" width="7.7109375" style="7" customWidth="1"/>
    <col min="23" max="25" width="6.5703125" style="7" customWidth="1"/>
    <col min="26" max="16384" width="9.140625" style="7"/>
  </cols>
  <sheetData>
    <row r="1" spans="1:25" ht="39" customHeight="1" x14ac:dyDescent="0.25">
      <c r="A1" s="9"/>
      <c r="B1" s="10"/>
      <c r="C1" s="10"/>
      <c r="D1" s="143"/>
      <c r="E1" s="143"/>
      <c r="L1" s="176" t="s">
        <v>247</v>
      </c>
      <c r="M1" s="176"/>
      <c r="N1" s="176"/>
      <c r="O1" s="176"/>
      <c r="P1" s="176"/>
      <c r="Q1" s="176"/>
      <c r="R1" s="176"/>
      <c r="S1" s="176"/>
      <c r="T1" s="176"/>
      <c r="U1" s="176"/>
      <c r="V1" s="176"/>
      <c r="W1" s="176"/>
      <c r="X1" s="176"/>
      <c r="Y1" s="176"/>
    </row>
    <row r="2" spans="1:25" x14ac:dyDescent="0.25">
      <c r="A2" s="181"/>
      <c r="B2" s="181"/>
      <c r="C2" s="181"/>
      <c r="D2" s="181"/>
      <c r="E2" s="181"/>
      <c r="W2" s="64" t="s">
        <v>144</v>
      </c>
    </row>
    <row r="3" spans="1:25" ht="31.5" customHeight="1" x14ac:dyDescent="0.25">
      <c r="A3" s="185" t="s">
        <v>255</v>
      </c>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x14ac:dyDescent="0.25">
      <c r="A4" s="150" t="s">
        <v>362</v>
      </c>
      <c r="B4" s="150"/>
      <c r="C4" s="150"/>
      <c r="D4" s="150"/>
      <c r="E4" s="150"/>
      <c r="F4" s="65"/>
      <c r="G4" s="65"/>
      <c r="H4" s="65"/>
      <c r="I4" s="65"/>
      <c r="J4" s="65"/>
      <c r="K4" s="65"/>
      <c r="L4" s="65"/>
      <c r="M4" s="65"/>
      <c r="N4" s="65"/>
      <c r="O4" s="65"/>
      <c r="P4" s="65"/>
      <c r="Q4" s="65"/>
      <c r="R4" s="65"/>
      <c r="S4" s="65"/>
      <c r="T4" s="65"/>
      <c r="U4" s="65"/>
      <c r="V4" s="65"/>
      <c r="W4" s="65"/>
      <c r="X4" s="65"/>
      <c r="Y4" s="65"/>
    </row>
    <row r="5" spans="1:25" ht="15.75" x14ac:dyDescent="0.25">
      <c r="A5" s="175" t="s">
        <v>7</v>
      </c>
      <c r="B5" s="182" t="s">
        <v>8</v>
      </c>
      <c r="C5" s="175" t="s">
        <v>24</v>
      </c>
      <c r="D5" s="175"/>
      <c r="E5" s="175"/>
      <c r="F5" s="178" t="s">
        <v>243</v>
      </c>
      <c r="G5" s="179"/>
      <c r="H5" s="179"/>
      <c r="I5" s="179"/>
      <c r="J5" s="179"/>
      <c r="K5" s="179"/>
      <c r="L5" s="179"/>
      <c r="M5" s="179"/>
      <c r="N5" s="179"/>
      <c r="O5" s="179"/>
      <c r="P5" s="179"/>
      <c r="Q5" s="179"/>
      <c r="R5" s="179"/>
      <c r="S5" s="179"/>
      <c r="T5" s="179"/>
      <c r="U5" s="179"/>
      <c r="V5" s="179"/>
      <c r="W5" s="179"/>
      <c r="X5" s="179"/>
      <c r="Y5" s="180"/>
    </row>
    <row r="6" spans="1:25" ht="35.25" customHeight="1" x14ac:dyDescent="0.25">
      <c r="A6" s="175"/>
      <c r="B6" s="183"/>
      <c r="C6" s="173" t="s">
        <v>415</v>
      </c>
      <c r="D6" s="173" t="s">
        <v>142</v>
      </c>
      <c r="E6" s="173" t="s">
        <v>136</v>
      </c>
      <c r="F6" s="171" t="s">
        <v>145</v>
      </c>
      <c r="G6" s="171" t="s">
        <v>174</v>
      </c>
      <c r="H6" s="171" t="s">
        <v>177</v>
      </c>
      <c r="I6" s="171" t="s">
        <v>182</v>
      </c>
      <c r="J6" s="171" t="s">
        <v>185</v>
      </c>
      <c r="K6" s="175" t="s">
        <v>92</v>
      </c>
      <c r="L6" s="175"/>
      <c r="M6" s="171" t="s">
        <v>175</v>
      </c>
      <c r="N6" s="171" t="s">
        <v>176</v>
      </c>
      <c r="O6" s="171" t="s">
        <v>178</v>
      </c>
      <c r="P6" s="175" t="s">
        <v>114</v>
      </c>
      <c r="Q6" s="175"/>
      <c r="R6" s="175"/>
      <c r="S6" s="175"/>
      <c r="T6" s="171" t="s">
        <v>140</v>
      </c>
      <c r="U6" s="171" t="s">
        <v>141</v>
      </c>
      <c r="V6" s="175" t="s">
        <v>126</v>
      </c>
      <c r="W6" s="175"/>
      <c r="X6" s="171" t="s">
        <v>184</v>
      </c>
      <c r="Y6" s="171" t="s">
        <v>6</v>
      </c>
    </row>
    <row r="7" spans="1:25" ht="72" customHeight="1" x14ac:dyDescent="0.25">
      <c r="A7" s="175"/>
      <c r="B7" s="184"/>
      <c r="C7" s="174"/>
      <c r="D7" s="174"/>
      <c r="E7" s="174"/>
      <c r="F7" s="172"/>
      <c r="G7" s="172"/>
      <c r="H7" s="172"/>
      <c r="I7" s="172"/>
      <c r="J7" s="172"/>
      <c r="K7" s="42" t="s">
        <v>180</v>
      </c>
      <c r="L7" s="42" t="s">
        <v>181</v>
      </c>
      <c r="M7" s="172"/>
      <c r="N7" s="172"/>
      <c r="O7" s="172"/>
      <c r="P7" s="42" t="s">
        <v>183</v>
      </c>
      <c r="Q7" s="42" t="s">
        <v>115</v>
      </c>
      <c r="R7" s="42" t="s">
        <v>222</v>
      </c>
      <c r="S7" s="42" t="s">
        <v>128</v>
      </c>
      <c r="T7" s="172"/>
      <c r="U7" s="172"/>
      <c r="V7" s="42" t="s">
        <v>179</v>
      </c>
      <c r="W7" s="42" t="s">
        <v>127</v>
      </c>
      <c r="X7" s="172"/>
      <c r="Y7" s="172"/>
    </row>
    <row r="8" spans="1:25" s="39" customFormat="1" x14ac:dyDescent="0.25">
      <c r="A8" s="108">
        <v>1</v>
      </c>
      <c r="B8" s="109">
        <v>2</v>
      </c>
      <c r="C8" s="108">
        <v>3</v>
      </c>
      <c r="D8" s="33">
        <v>4</v>
      </c>
      <c r="E8" s="108">
        <v>5</v>
      </c>
      <c r="F8" s="109">
        <v>6</v>
      </c>
      <c r="G8" s="108">
        <v>7</v>
      </c>
      <c r="H8" s="33">
        <v>8</v>
      </c>
      <c r="I8" s="108">
        <v>9</v>
      </c>
      <c r="J8" s="109">
        <v>10</v>
      </c>
      <c r="K8" s="108">
        <v>11</v>
      </c>
      <c r="L8" s="33">
        <v>12</v>
      </c>
      <c r="M8" s="108">
        <v>13</v>
      </c>
      <c r="N8" s="109">
        <v>14</v>
      </c>
      <c r="O8" s="108">
        <v>15</v>
      </c>
      <c r="P8" s="33">
        <v>16</v>
      </c>
      <c r="Q8" s="108">
        <v>17</v>
      </c>
      <c r="R8" s="109">
        <v>18</v>
      </c>
      <c r="S8" s="108">
        <v>19</v>
      </c>
      <c r="T8" s="33">
        <v>20</v>
      </c>
      <c r="U8" s="108">
        <v>21</v>
      </c>
      <c r="V8" s="109">
        <v>22</v>
      </c>
      <c r="W8" s="108">
        <v>23</v>
      </c>
      <c r="X8" s="33">
        <v>24</v>
      </c>
      <c r="Y8" s="108">
        <v>25</v>
      </c>
    </row>
    <row r="9" spans="1:25" x14ac:dyDescent="0.25">
      <c r="A9" s="109"/>
      <c r="B9" s="162" t="s">
        <v>9</v>
      </c>
      <c r="C9" s="163"/>
      <c r="D9" s="163"/>
      <c r="E9" s="163"/>
      <c r="F9" s="163"/>
      <c r="G9" s="163"/>
      <c r="H9" s="163"/>
      <c r="I9" s="163"/>
      <c r="J9" s="163"/>
      <c r="K9" s="163"/>
      <c r="L9" s="163"/>
      <c r="M9" s="163"/>
      <c r="N9" s="163"/>
      <c r="O9" s="163"/>
      <c r="P9" s="163"/>
      <c r="Q9" s="163"/>
      <c r="R9" s="163"/>
      <c r="S9" s="163"/>
      <c r="T9" s="163"/>
      <c r="U9" s="163"/>
      <c r="V9" s="163"/>
      <c r="W9" s="163"/>
      <c r="X9" s="163"/>
      <c r="Y9" s="164"/>
    </row>
    <row r="10" spans="1:25" x14ac:dyDescent="0.25">
      <c r="A10" s="23"/>
      <c r="B10" s="165" t="s">
        <v>78</v>
      </c>
      <c r="C10" s="166"/>
      <c r="D10" s="166"/>
      <c r="E10" s="166"/>
      <c r="F10" s="166"/>
      <c r="G10" s="166"/>
      <c r="H10" s="166"/>
      <c r="I10" s="166"/>
      <c r="J10" s="166"/>
      <c r="K10" s="166"/>
      <c r="L10" s="166"/>
      <c r="M10" s="166"/>
      <c r="N10" s="166"/>
      <c r="O10" s="166"/>
      <c r="P10" s="166"/>
      <c r="Q10" s="166"/>
      <c r="R10" s="166"/>
      <c r="S10" s="166"/>
      <c r="T10" s="166"/>
      <c r="U10" s="166"/>
      <c r="V10" s="166"/>
      <c r="W10" s="166"/>
      <c r="X10" s="166"/>
      <c r="Y10" s="167"/>
    </row>
    <row r="11" spans="1:25" ht="200.25" customHeight="1" x14ac:dyDescent="0.25">
      <c r="A11" s="23">
        <v>1</v>
      </c>
      <c r="B11" s="24" t="s">
        <v>246</v>
      </c>
      <c r="C11" s="1" t="s">
        <v>13</v>
      </c>
      <c r="D11" s="32" t="s">
        <v>340</v>
      </c>
      <c r="E11" s="63">
        <v>3</v>
      </c>
      <c r="F11" s="62">
        <f t="shared" ref="F11:F23" si="0">SUM(G11:Y11)</f>
        <v>43</v>
      </c>
      <c r="G11" s="62">
        <v>2</v>
      </c>
      <c r="H11" s="62">
        <v>1</v>
      </c>
      <c r="I11" s="62">
        <v>1</v>
      </c>
      <c r="J11" s="62">
        <v>6</v>
      </c>
      <c r="K11" s="62">
        <v>0</v>
      </c>
      <c r="L11" s="62">
        <v>0</v>
      </c>
      <c r="M11" s="62">
        <v>24</v>
      </c>
      <c r="N11" s="62">
        <v>1</v>
      </c>
      <c r="O11" s="62">
        <v>3</v>
      </c>
      <c r="P11" s="62">
        <v>0</v>
      </c>
      <c r="Q11" s="62">
        <v>1</v>
      </c>
      <c r="R11" s="62">
        <v>3</v>
      </c>
      <c r="S11" s="62">
        <v>1</v>
      </c>
      <c r="T11" s="62">
        <v>0</v>
      </c>
      <c r="U11" s="62">
        <v>0</v>
      </c>
      <c r="V11" s="62">
        <v>0</v>
      </c>
      <c r="W11" s="62">
        <v>0</v>
      </c>
      <c r="X11" s="62">
        <v>0</v>
      </c>
      <c r="Y11" s="62">
        <v>0</v>
      </c>
    </row>
    <row r="12" spans="1:25" ht="65.25" customHeight="1" x14ac:dyDescent="0.25">
      <c r="A12" s="23">
        <v>2</v>
      </c>
      <c r="B12" s="24" t="s">
        <v>48</v>
      </c>
      <c r="C12" s="1" t="s">
        <v>13</v>
      </c>
      <c r="D12" s="32" t="s">
        <v>340</v>
      </c>
      <c r="E12" s="63">
        <v>1</v>
      </c>
      <c r="F12" s="62">
        <f t="shared" si="0"/>
        <v>399</v>
      </c>
      <c r="G12" s="62">
        <v>12</v>
      </c>
      <c r="H12" s="62">
        <v>8</v>
      </c>
      <c r="I12" s="62">
        <v>12</v>
      </c>
      <c r="J12" s="62">
        <v>25</v>
      </c>
      <c r="K12" s="62">
        <v>5</v>
      </c>
      <c r="L12" s="62">
        <v>3</v>
      </c>
      <c r="M12" s="62">
        <v>68</v>
      </c>
      <c r="N12" s="62">
        <v>2</v>
      </c>
      <c r="O12" s="62">
        <v>59</v>
      </c>
      <c r="P12" s="62">
        <v>90</v>
      </c>
      <c r="Q12" s="62">
        <v>22</v>
      </c>
      <c r="R12" s="62">
        <v>31</v>
      </c>
      <c r="S12" s="62">
        <v>6</v>
      </c>
      <c r="T12" s="62">
        <v>3</v>
      </c>
      <c r="U12" s="62">
        <v>7</v>
      </c>
      <c r="V12" s="62">
        <v>6</v>
      </c>
      <c r="W12" s="62">
        <v>13</v>
      </c>
      <c r="X12" s="62">
        <v>18</v>
      </c>
      <c r="Y12" s="62">
        <v>9</v>
      </c>
    </row>
    <row r="13" spans="1:25" ht="76.5" customHeight="1" x14ac:dyDescent="0.25">
      <c r="A13" s="23">
        <v>3</v>
      </c>
      <c r="B13" s="24" t="s">
        <v>257</v>
      </c>
      <c r="C13" s="1" t="s">
        <v>13</v>
      </c>
      <c r="D13" s="32" t="s">
        <v>340</v>
      </c>
      <c r="E13" s="63">
        <v>3</v>
      </c>
      <c r="F13" s="62">
        <f t="shared" si="0"/>
        <v>2503</v>
      </c>
      <c r="G13" s="62">
        <v>172</v>
      </c>
      <c r="H13" s="62">
        <v>61</v>
      </c>
      <c r="I13" s="62">
        <v>306</v>
      </c>
      <c r="J13" s="62">
        <v>84</v>
      </c>
      <c r="K13" s="62">
        <v>374</v>
      </c>
      <c r="L13" s="62">
        <v>48</v>
      </c>
      <c r="M13" s="62">
        <v>365</v>
      </c>
      <c r="N13" s="62">
        <v>0</v>
      </c>
      <c r="O13" s="62">
        <v>95</v>
      </c>
      <c r="P13" s="62">
        <v>31</v>
      </c>
      <c r="Q13" s="62">
        <v>50</v>
      </c>
      <c r="R13" s="62">
        <v>291</v>
      </c>
      <c r="S13" s="62">
        <v>87</v>
      </c>
      <c r="T13" s="62">
        <v>9</v>
      </c>
      <c r="U13" s="62">
        <v>102</v>
      </c>
      <c r="V13" s="62">
        <v>158</v>
      </c>
      <c r="W13" s="62">
        <v>176</v>
      </c>
      <c r="X13" s="62">
        <v>93</v>
      </c>
      <c r="Y13" s="62">
        <v>1</v>
      </c>
    </row>
    <row r="14" spans="1:25" ht="105" customHeight="1" x14ac:dyDescent="0.25">
      <c r="A14" s="23">
        <v>4</v>
      </c>
      <c r="B14" s="29" t="s">
        <v>339</v>
      </c>
      <c r="C14" s="1" t="s">
        <v>13</v>
      </c>
      <c r="D14" s="32" t="s">
        <v>340</v>
      </c>
      <c r="E14" s="63">
        <v>3</v>
      </c>
      <c r="F14" s="62">
        <f t="shared" si="0"/>
        <v>235</v>
      </c>
      <c r="G14" s="62">
        <v>11</v>
      </c>
      <c r="H14" s="62">
        <v>14</v>
      </c>
      <c r="I14" s="62">
        <v>11</v>
      </c>
      <c r="J14" s="62">
        <v>6</v>
      </c>
      <c r="K14" s="62">
        <v>12</v>
      </c>
      <c r="L14" s="62">
        <v>6</v>
      </c>
      <c r="M14" s="62">
        <v>50</v>
      </c>
      <c r="N14" s="62">
        <v>0</v>
      </c>
      <c r="O14" s="62">
        <v>5</v>
      </c>
      <c r="P14" s="62">
        <v>2</v>
      </c>
      <c r="Q14" s="62">
        <v>1</v>
      </c>
      <c r="R14" s="62">
        <v>7</v>
      </c>
      <c r="S14" s="62">
        <v>7</v>
      </c>
      <c r="T14" s="62">
        <v>5</v>
      </c>
      <c r="U14" s="62">
        <v>9</v>
      </c>
      <c r="V14" s="62">
        <v>67</v>
      </c>
      <c r="W14" s="62">
        <v>17</v>
      </c>
      <c r="X14" s="62">
        <v>5</v>
      </c>
      <c r="Y14" s="62">
        <v>0</v>
      </c>
    </row>
    <row r="15" spans="1:25" ht="33" customHeight="1" x14ac:dyDescent="0.25">
      <c r="A15" s="23">
        <v>5</v>
      </c>
      <c r="B15" s="24" t="s">
        <v>258</v>
      </c>
      <c r="C15" s="1" t="s">
        <v>13</v>
      </c>
      <c r="D15" s="32" t="s">
        <v>340</v>
      </c>
      <c r="E15" s="63">
        <v>3</v>
      </c>
      <c r="F15" s="62">
        <f t="shared" si="0"/>
        <v>30</v>
      </c>
      <c r="G15" s="62">
        <v>9</v>
      </c>
      <c r="H15" s="62">
        <v>5</v>
      </c>
      <c r="I15" s="62">
        <v>1</v>
      </c>
      <c r="J15" s="62">
        <v>0</v>
      </c>
      <c r="K15" s="62">
        <v>0</v>
      </c>
      <c r="L15" s="62">
        <v>0</v>
      </c>
      <c r="M15" s="62">
        <v>5</v>
      </c>
      <c r="N15" s="62">
        <v>0</v>
      </c>
      <c r="O15" s="62">
        <v>2</v>
      </c>
      <c r="P15" s="62">
        <v>0</v>
      </c>
      <c r="Q15" s="62">
        <v>0</v>
      </c>
      <c r="R15" s="62">
        <v>0</v>
      </c>
      <c r="S15" s="62">
        <v>0</v>
      </c>
      <c r="T15" s="62">
        <v>0</v>
      </c>
      <c r="U15" s="62">
        <v>4</v>
      </c>
      <c r="V15" s="62">
        <v>4</v>
      </c>
      <c r="W15" s="62">
        <v>0</v>
      </c>
      <c r="X15" s="62">
        <v>0</v>
      </c>
      <c r="Y15" s="62">
        <v>0</v>
      </c>
    </row>
    <row r="16" spans="1:25" ht="134.25" customHeight="1" x14ac:dyDescent="0.25">
      <c r="A16" s="23">
        <v>6</v>
      </c>
      <c r="B16" s="24" t="s">
        <v>88</v>
      </c>
      <c r="C16" s="1" t="s">
        <v>13</v>
      </c>
      <c r="D16" s="32" t="s">
        <v>340</v>
      </c>
      <c r="E16" s="1" t="s">
        <v>46</v>
      </c>
      <c r="F16" s="62">
        <f t="shared" si="0"/>
        <v>37</v>
      </c>
      <c r="G16" s="62">
        <v>3</v>
      </c>
      <c r="H16" s="62">
        <v>3</v>
      </c>
      <c r="I16" s="62">
        <v>0</v>
      </c>
      <c r="J16" s="62">
        <v>3</v>
      </c>
      <c r="K16" s="62">
        <v>0</v>
      </c>
      <c r="L16" s="62">
        <v>0</v>
      </c>
      <c r="M16" s="62">
        <v>11</v>
      </c>
      <c r="N16" s="62">
        <v>0</v>
      </c>
      <c r="O16" s="62">
        <v>2</v>
      </c>
      <c r="P16" s="62">
        <v>1</v>
      </c>
      <c r="Q16" s="62">
        <v>7</v>
      </c>
      <c r="R16" s="62">
        <v>1</v>
      </c>
      <c r="S16" s="62">
        <v>0</v>
      </c>
      <c r="T16" s="62">
        <v>0</v>
      </c>
      <c r="U16" s="62">
        <v>3</v>
      </c>
      <c r="V16" s="62">
        <v>1</v>
      </c>
      <c r="W16" s="62">
        <v>0</v>
      </c>
      <c r="X16" s="62">
        <v>2</v>
      </c>
      <c r="Y16" s="62">
        <v>0</v>
      </c>
    </row>
    <row r="17" spans="1:25" ht="36.75" customHeight="1" x14ac:dyDescent="0.25">
      <c r="A17" s="23">
        <v>7</v>
      </c>
      <c r="B17" s="28" t="s">
        <v>152</v>
      </c>
      <c r="C17" s="1" t="s">
        <v>13</v>
      </c>
      <c r="D17" s="32" t="s">
        <v>340</v>
      </c>
      <c r="E17" s="63">
        <v>3</v>
      </c>
      <c r="F17" s="62">
        <f t="shared" si="0"/>
        <v>91</v>
      </c>
      <c r="G17" s="62">
        <v>21</v>
      </c>
      <c r="H17" s="62">
        <v>0</v>
      </c>
      <c r="I17" s="62">
        <v>4</v>
      </c>
      <c r="J17" s="62">
        <v>3</v>
      </c>
      <c r="K17" s="62">
        <v>1</v>
      </c>
      <c r="L17" s="62">
        <v>0</v>
      </c>
      <c r="M17" s="62">
        <v>2</v>
      </c>
      <c r="N17" s="62">
        <v>0</v>
      </c>
      <c r="O17" s="62">
        <v>0</v>
      </c>
      <c r="P17" s="62">
        <v>3</v>
      </c>
      <c r="Q17" s="62">
        <v>1</v>
      </c>
      <c r="R17" s="62">
        <v>2</v>
      </c>
      <c r="S17" s="62">
        <v>7</v>
      </c>
      <c r="T17" s="62">
        <v>0</v>
      </c>
      <c r="U17" s="62">
        <v>3</v>
      </c>
      <c r="V17" s="62">
        <v>44</v>
      </c>
      <c r="W17" s="62">
        <v>0</v>
      </c>
      <c r="X17" s="62">
        <v>0</v>
      </c>
      <c r="Y17" s="62">
        <v>0</v>
      </c>
    </row>
    <row r="18" spans="1:25" ht="46.5" customHeight="1" x14ac:dyDescent="0.25">
      <c r="A18" s="23">
        <v>8</v>
      </c>
      <c r="B18" s="137" t="s">
        <v>155</v>
      </c>
      <c r="C18" s="1" t="s">
        <v>13</v>
      </c>
      <c r="D18" s="32" t="s">
        <v>340</v>
      </c>
      <c r="E18" s="1" t="s">
        <v>46</v>
      </c>
      <c r="F18" s="62">
        <f t="shared" si="0"/>
        <v>38</v>
      </c>
      <c r="G18" s="62">
        <v>0</v>
      </c>
      <c r="H18" s="62">
        <v>0</v>
      </c>
      <c r="I18" s="62">
        <v>0</v>
      </c>
      <c r="J18" s="62">
        <v>2</v>
      </c>
      <c r="K18" s="62">
        <v>0</v>
      </c>
      <c r="L18" s="62">
        <v>0</v>
      </c>
      <c r="M18" s="62">
        <v>4</v>
      </c>
      <c r="N18" s="62">
        <v>0</v>
      </c>
      <c r="O18" s="62">
        <v>3</v>
      </c>
      <c r="P18" s="62">
        <v>0</v>
      </c>
      <c r="Q18" s="62">
        <v>4</v>
      </c>
      <c r="R18" s="62">
        <v>15</v>
      </c>
      <c r="S18" s="62">
        <v>1</v>
      </c>
      <c r="T18" s="62">
        <v>5</v>
      </c>
      <c r="U18" s="62">
        <v>1</v>
      </c>
      <c r="V18" s="62">
        <v>0</v>
      </c>
      <c r="W18" s="62">
        <v>2</v>
      </c>
      <c r="X18" s="62">
        <v>1</v>
      </c>
      <c r="Y18" s="62">
        <v>0</v>
      </c>
    </row>
    <row r="19" spans="1:25" ht="60" x14ac:dyDescent="0.25">
      <c r="A19" s="23">
        <v>9</v>
      </c>
      <c r="B19" s="137" t="s">
        <v>234</v>
      </c>
      <c r="C19" s="1" t="s">
        <v>13</v>
      </c>
      <c r="D19" s="32" t="s">
        <v>340</v>
      </c>
      <c r="E19" s="1" t="s">
        <v>46</v>
      </c>
      <c r="F19" s="62">
        <f t="shared" si="0"/>
        <v>7</v>
      </c>
      <c r="G19" s="62">
        <v>2</v>
      </c>
      <c r="H19" s="62">
        <v>0</v>
      </c>
      <c r="I19" s="62">
        <v>0</v>
      </c>
      <c r="J19" s="62">
        <v>1</v>
      </c>
      <c r="K19" s="62">
        <v>0</v>
      </c>
      <c r="L19" s="62">
        <v>0</v>
      </c>
      <c r="M19" s="62">
        <v>0</v>
      </c>
      <c r="N19" s="62">
        <v>0</v>
      </c>
      <c r="O19" s="62">
        <v>0</v>
      </c>
      <c r="P19" s="62">
        <v>0</v>
      </c>
      <c r="Q19" s="62">
        <v>0</v>
      </c>
      <c r="R19" s="62">
        <v>0</v>
      </c>
      <c r="S19" s="62">
        <v>0</v>
      </c>
      <c r="T19" s="62">
        <v>0</v>
      </c>
      <c r="U19" s="62">
        <v>1</v>
      </c>
      <c r="V19" s="62">
        <v>1</v>
      </c>
      <c r="W19" s="62">
        <v>1</v>
      </c>
      <c r="X19" s="62">
        <v>1</v>
      </c>
      <c r="Y19" s="62">
        <v>0</v>
      </c>
    </row>
    <row r="20" spans="1:25" ht="75" x14ac:dyDescent="0.25">
      <c r="A20" s="23">
        <v>10</v>
      </c>
      <c r="B20" s="69" t="s">
        <v>154</v>
      </c>
      <c r="C20" s="1" t="s">
        <v>13</v>
      </c>
      <c r="D20" s="32" t="s">
        <v>340</v>
      </c>
      <c r="E20" s="1" t="s">
        <v>46</v>
      </c>
      <c r="F20" s="62">
        <f t="shared" si="0"/>
        <v>5</v>
      </c>
      <c r="G20" s="62">
        <v>0</v>
      </c>
      <c r="H20" s="62">
        <v>0</v>
      </c>
      <c r="I20" s="62">
        <v>0</v>
      </c>
      <c r="J20" s="62">
        <v>0</v>
      </c>
      <c r="K20" s="62">
        <v>0</v>
      </c>
      <c r="L20" s="62">
        <v>0</v>
      </c>
      <c r="M20" s="62">
        <v>1</v>
      </c>
      <c r="N20" s="62">
        <v>0</v>
      </c>
      <c r="O20" s="62">
        <v>1</v>
      </c>
      <c r="P20" s="62">
        <v>0</v>
      </c>
      <c r="Q20" s="62">
        <v>2</v>
      </c>
      <c r="R20" s="62">
        <v>0</v>
      </c>
      <c r="S20" s="62">
        <v>0</v>
      </c>
      <c r="T20" s="62">
        <v>1</v>
      </c>
      <c r="U20" s="62">
        <v>0</v>
      </c>
      <c r="V20" s="62">
        <v>0</v>
      </c>
      <c r="W20" s="62">
        <v>0</v>
      </c>
      <c r="X20" s="62">
        <v>0</v>
      </c>
      <c r="Y20" s="62">
        <v>0</v>
      </c>
    </row>
    <row r="21" spans="1:25" ht="45" x14ac:dyDescent="0.25">
      <c r="A21" s="23">
        <v>11</v>
      </c>
      <c r="B21" s="28" t="s">
        <v>153</v>
      </c>
      <c r="C21" s="1" t="s">
        <v>13</v>
      </c>
      <c r="D21" s="32" t="s">
        <v>340</v>
      </c>
      <c r="E21" s="1" t="s">
        <v>46</v>
      </c>
      <c r="F21" s="62">
        <f t="shared" si="0"/>
        <v>11</v>
      </c>
      <c r="G21" s="62">
        <v>0</v>
      </c>
      <c r="H21" s="62">
        <v>0</v>
      </c>
      <c r="I21" s="62">
        <v>0</v>
      </c>
      <c r="J21" s="62">
        <v>0</v>
      </c>
      <c r="K21" s="62">
        <v>0</v>
      </c>
      <c r="L21" s="62">
        <v>0</v>
      </c>
      <c r="M21" s="62">
        <v>3</v>
      </c>
      <c r="N21" s="62">
        <v>0</v>
      </c>
      <c r="O21" s="62">
        <v>1</v>
      </c>
      <c r="P21" s="62">
        <v>0</v>
      </c>
      <c r="Q21" s="62">
        <v>0</v>
      </c>
      <c r="R21" s="62">
        <v>5</v>
      </c>
      <c r="S21" s="62">
        <v>0</v>
      </c>
      <c r="T21" s="62">
        <v>0</v>
      </c>
      <c r="U21" s="62">
        <v>0</v>
      </c>
      <c r="V21" s="62">
        <v>0</v>
      </c>
      <c r="W21" s="62">
        <v>0</v>
      </c>
      <c r="X21" s="62">
        <v>1</v>
      </c>
      <c r="Y21" s="62">
        <v>1</v>
      </c>
    </row>
    <row r="22" spans="1:25" ht="48" customHeight="1" x14ac:dyDescent="0.25">
      <c r="A22" s="23">
        <v>12</v>
      </c>
      <c r="B22" s="24" t="s">
        <v>116</v>
      </c>
      <c r="C22" s="1" t="s">
        <v>13</v>
      </c>
      <c r="D22" s="32" t="s">
        <v>340</v>
      </c>
      <c r="E22" s="1" t="s">
        <v>46</v>
      </c>
      <c r="F22" s="62">
        <f t="shared" si="0"/>
        <v>27</v>
      </c>
      <c r="G22" s="62">
        <v>1</v>
      </c>
      <c r="H22" s="62">
        <v>7</v>
      </c>
      <c r="I22" s="62">
        <v>0</v>
      </c>
      <c r="J22" s="62">
        <v>3</v>
      </c>
      <c r="K22" s="62">
        <v>0</v>
      </c>
      <c r="L22" s="62">
        <v>0</v>
      </c>
      <c r="M22" s="62">
        <v>6</v>
      </c>
      <c r="N22" s="62">
        <v>0</v>
      </c>
      <c r="O22" s="62">
        <v>0</v>
      </c>
      <c r="P22" s="62">
        <v>0</v>
      </c>
      <c r="Q22" s="62">
        <v>4</v>
      </c>
      <c r="R22" s="62">
        <v>5</v>
      </c>
      <c r="S22" s="62">
        <v>0</v>
      </c>
      <c r="T22" s="62">
        <v>0</v>
      </c>
      <c r="U22" s="62">
        <v>0</v>
      </c>
      <c r="V22" s="62">
        <v>0</v>
      </c>
      <c r="W22" s="62">
        <v>1</v>
      </c>
      <c r="X22" s="62">
        <v>0</v>
      </c>
      <c r="Y22" s="62">
        <v>0</v>
      </c>
    </row>
    <row r="23" spans="1:25" ht="42.75" customHeight="1" x14ac:dyDescent="0.25">
      <c r="A23" s="23">
        <v>13</v>
      </c>
      <c r="B23" s="24" t="s">
        <v>117</v>
      </c>
      <c r="C23" s="1" t="s">
        <v>13</v>
      </c>
      <c r="D23" s="32" t="s">
        <v>340</v>
      </c>
      <c r="E23" s="1" t="s">
        <v>46</v>
      </c>
      <c r="F23" s="62">
        <f t="shared" si="0"/>
        <v>9</v>
      </c>
      <c r="G23" s="62">
        <v>1</v>
      </c>
      <c r="H23" s="62">
        <v>1</v>
      </c>
      <c r="I23" s="62">
        <v>0</v>
      </c>
      <c r="J23" s="62"/>
      <c r="K23" s="62">
        <v>0</v>
      </c>
      <c r="L23" s="62">
        <v>0</v>
      </c>
      <c r="M23" s="62">
        <v>0</v>
      </c>
      <c r="N23" s="62">
        <v>0</v>
      </c>
      <c r="O23" s="62">
        <v>0</v>
      </c>
      <c r="P23" s="62">
        <v>0</v>
      </c>
      <c r="Q23" s="62">
        <v>1</v>
      </c>
      <c r="R23" s="62">
        <v>2</v>
      </c>
      <c r="S23" s="62">
        <v>0</v>
      </c>
      <c r="T23" s="62">
        <v>0</v>
      </c>
      <c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 r="H24" s="66">
        <f t="shared" ref="H24:L24" si="1">SUM(H11:H23)</f>
        <v>100</v>
      </c>
      <c r="I24" s="66">
        <f t="shared" si="1"/>
        <v>335</v>
      </c>
      <c r="J24" s="66">
        <f t="shared" si="1"/>
        <v>133</v>
      </c>
      <c r="K24" s="66">
        <f t="shared" si="1"/>
        <v>392</v>
      </c>
      <c r="L24" s="66">
        <f t="shared" si="1"/>
        <v>57</v>
      </c>
      <c r="M24" s="66">
        <f t="shared" ref="M24:Y24" si="2">SUM(M11:M23)</f>
        <v>539</v>
      </c>
      <c r="N24" s="66">
        <f t="shared" ref="N24:S24" si="3">SUM(N11:N23)</f>
        <v>3</v>
      </c>
      <c r="O24" s="66">
        <f t="shared" si="3"/>
        <v>171</v>
      </c>
      <c r="P24" s="66">
        <f t="shared" si="3"/>
        <v>127</v>
      </c>
      <c r="Q24" s="66">
        <f t="shared" si="3"/>
        <v>93</v>
      </c>
      <c r="R24" s="66">
        <f t="shared" si="3"/>
        <v>362</v>
      </c>
      <c r="S24" s="66">
        <f t="shared" si="3"/>
        <v>109</v>
      </c>
      <c r="T24" s="66">
        <f t="shared" si="2"/>
        <v>23</v>
      </c>
      <c r="U24" s="66">
        <f t="shared" si="2"/>
        <v>130</v>
      </c>
      <c r="V24" s="66">
        <f t="shared" si="2"/>
        <v>284</v>
      </c>
      <c r="W24" s="66">
        <f t="shared" si="2"/>
        <v>210</v>
      </c>
      <c r="X24" s="66">
        <f t="shared" si="2"/>
        <v>121</v>
      </c>
      <c r="Y24" s="66">
        <f t="shared" si="2"/>
        <v>12</v>
      </c>
    </row>
    <row r="25" spans="1:25" x14ac:dyDescent="0.25">
      <c r="A25" s="23"/>
      <c r="B25" s="165" t="s">
        <v>79</v>
      </c>
      <c r="C25" s="166"/>
      <c r="D25" s="166"/>
      <c r="E25" s="166"/>
      <c r="F25" s="166"/>
      <c r="G25" s="166"/>
      <c r="H25" s="166"/>
      <c r="I25" s="166"/>
      <c r="J25" s="166"/>
      <c r="K25" s="166"/>
      <c r="L25" s="166"/>
      <c r="M25" s="166"/>
      <c r="N25" s="166"/>
      <c r="O25" s="166"/>
      <c r="P25" s="166"/>
      <c r="Q25" s="166"/>
      <c r="R25" s="166"/>
      <c r="S25" s="166"/>
      <c r="T25" s="166"/>
      <c r="U25" s="166"/>
      <c r="V25" s="166"/>
      <c r="W25" s="166"/>
      <c r="X25" s="166"/>
      <c r="Y25" s="167"/>
    </row>
    <row r="26" spans="1:25" ht="121.5" customHeight="1" x14ac:dyDescent="0.25">
      <c r="A26" s="23">
        <v>14</v>
      </c>
      <c r="B26" s="26" t="s">
        <v>337</v>
      </c>
      <c r="C26" s="3" t="s">
        <v>107</v>
      </c>
      <c r="D26" s="32" t="s">
        <v>338</v>
      </c>
      <c r="E26" s="63">
        <v>1</v>
      </c>
      <c r="F26" s="62">
        <f>SUM(G26:Y26)</f>
        <v>70</v>
      </c>
      <c r="G26" s="62">
        <v>23</v>
      </c>
      <c r="H26" s="62">
        <v>7</v>
      </c>
      <c r="I26" s="62">
        <v>3</v>
      </c>
      <c r="J26" s="62">
        <v>0</v>
      </c>
      <c r="K26" s="62">
        <v>0</v>
      </c>
      <c r="L26" s="62">
        <v>0</v>
      </c>
      <c r="M26" s="62">
        <v>5</v>
      </c>
      <c r="N26" s="62">
        <v>2</v>
      </c>
      <c r="O26" s="62">
        <v>4</v>
      </c>
      <c r="P26" s="62">
        <v>0</v>
      </c>
      <c r="Q26" s="62">
        <v>0</v>
      </c>
      <c r="R26" s="62">
        <v>1</v>
      </c>
      <c r="S26" s="62">
        <v>1</v>
      </c>
      <c r="T26" s="62">
        <v>0</v>
      </c>
      <c r="U26" s="62">
        <v>13</v>
      </c>
      <c r="V26" s="62">
        <v>11</v>
      </c>
      <c r="W26" s="62">
        <v>0</v>
      </c>
      <c r="X26" s="62">
        <v>0</v>
      </c>
      <c r="Y26" s="62">
        <v>0</v>
      </c>
    </row>
    <row r="27" spans="1:25" s="39" customFormat="1" x14ac:dyDescent="0.25">
      <c r="A27" s="109">
        <v>1</v>
      </c>
      <c r="B27" s="25" t="s">
        <v>73</v>
      </c>
      <c r="C27" s="113"/>
      <c r="D27" s="34"/>
      <c r="E27" s="113"/>
      <c r="F27" s="66">
        <f>SUM(F26)</f>
        <v>70</v>
      </c>
      <c r="G27" s="66">
        <f t="shared" ref="G27:Y27" si="4">SUM(G26)</f>
        <v>23</v>
      </c>
      <c r="H27" s="66">
        <f t="shared" ref="H27:L27" si="5">SUM(H26)</f>
        <v>7</v>
      </c>
      <c r="I27" s="66">
        <f t="shared" si="5"/>
        <v>3</v>
      </c>
      <c r="J27" s="66">
        <f t="shared" si="5"/>
        <v>0</v>
      </c>
      <c r="K27" s="66">
        <f t="shared" si="5"/>
        <v>0</v>
      </c>
      <c r="L27" s="66">
        <f t="shared" si="5"/>
        <v>0</v>
      </c>
      <c r="M27" s="66">
        <f t="shared" si="4"/>
        <v>5</v>
      </c>
      <c r="N27" s="66">
        <f t="shared" ref="N27:S27" si="6">SUM(N26)</f>
        <v>2</v>
      </c>
      <c r="O27" s="66">
        <f t="shared" si="6"/>
        <v>4</v>
      </c>
      <c r="P27" s="66">
        <f t="shared" si="6"/>
        <v>0</v>
      </c>
      <c r="Q27" s="66">
        <f t="shared" si="6"/>
        <v>0</v>
      </c>
      <c r="R27" s="66">
        <f t="shared" si="6"/>
        <v>1</v>
      </c>
      <c r="S27" s="66">
        <f t="shared" si="6"/>
        <v>1</v>
      </c>
      <c r="T27" s="66">
        <f t="shared" si="4"/>
        <v>0</v>
      </c>
      <c r="U27" s="66">
        <f t="shared" si="4"/>
        <v>13</v>
      </c>
      <c r="V27" s="66">
        <f t="shared" si="4"/>
        <v>11</v>
      </c>
      <c r="W27" s="66">
        <f t="shared" si="4"/>
        <v>0</v>
      </c>
      <c r="X27" s="66">
        <f t="shared" si="4"/>
        <v>0</v>
      </c>
      <c r="Y27" s="66">
        <f t="shared" si="4"/>
        <v>0</v>
      </c>
    </row>
    <row r="28" spans="1:25" x14ac:dyDescent="0.25">
      <c r="A28" s="23"/>
      <c r="B28" s="165" t="s">
        <v>14</v>
      </c>
      <c r="C28" s="166"/>
      <c r="D28" s="166"/>
      <c r="E28" s="166"/>
      <c r="F28" s="166"/>
      <c r="G28" s="166"/>
      <c r="H28" s="166"/>
      <c r="I28" s="166"/>
      <c r="J28" s="166"/>
      <c r="K28" s="166"/>
      <c r="L28" s="166"/>
      <c r="M28" s="166"/>
      <c r="N28" s="166"/>
      <c r="O28" s="166"/>
      <c r="P28" s="166"/>
      <c r="Q28" s="166"/>
      <c r="R28" s="166"/>
      <c r="S28" s="166"/>
      <c r="T28" s="166"/>
      <c r="U28" s="166"/>
      <c r="V28" s="166"/>
      <c r="W28" s="166"/>
      <c r="X28" s="166"/>
      <c r="Y28" s="167"/>
    </row>
    <row r="29" spans="1:25" ht="54.75" customHeight="1" x14ac:dyDescent="0.25">
      <c r="A29" s="23">
        <v>15</v>
      </c>
      <c r="B29" s="29" t="s">
        <v>332</v>
      </c>
      <c r="C29" s="1" t="s">
        <v>13</v>
      </c>
      <c r="D29" s="32" t="s">
        <v>336</v>
      </c>
      <c r="E29" s="1" t="s">
        <v>46</v>
      </c>
      <c r="F29" s="63">
        <v>0</v>
      </c>
      <c r="G29" s="63">
        <v>0</v>
      </c>
      <c r="H29" s="1" t="s">
        <v>46</v>
      </c>
      <c r="I29" s="1" t="s">
        <v>46</v>
      </c>
      <c r="J29" s="1" t="s">
        <v>46</v>
      </c>
      <c r="K29" s="1" t="s">
        <v>46</v>
      </c>
      <c r="L29" s="1" t="s">
        <v>46</v>
      </c>
      <c r="M29" s="1" t="s">
        <v>46</v>
      </c>
      <c r="N29" s="1" t="s">
        <v>46</v>
      </c>
      <c r="O29" s="1" t="s">
        <v>46</v>
      </c>
      <c r="P29" s="1" t="s">
        <v>46</v>
      </c>
      <c r="Q29" s="1" t="s">
        <v>46</v>
      </c>
      <c r="R29" s="1" t="s">
        <v>46</v>
      </c>
      <c r="S29" s="1" t="s">
        <v>46</v>
      </c>
      <c r="T29" s="1" t="s">
        <v>46</v>
      </c>
      <c r="U29" s="1" t="s">
        <v>46</v>
      </c>
      <c r="V29" s="1" t="s">
        <v>46</v>
      </c>
      <c r="W29" s="1" t="s">
        <v>46</v>
      </c>
      <c r="X29" s="1" t="s">
        <v>46</v>
      </c>
      <c r="Y29" s="1" t="s">
        <v>46</v>
      </c>
    </row>
    <row r="30" spans="1:25" ht="128.25" customHeight="1" x14ac:dyDescent="0.25">
      <c r="A30" s="23">
        <v>16</v>
      </c>
      <c r="B30" s="29" t="s">
        <v>333</v>
      </c>
      <c r="C30" s="1" t="s">
        <v>13</v>
      </c>
      <c r="D30" s="32" t="s">
        <v>336</v>
      </c>
      <c r="E30" s="1" t="s">
        <v>46</v>
      </c>
      <c r="F30" s="63">
        <v>0</v>
      </c>
      <c r="G30" s="63">
        <v>0</v>
      </c>
      <c r="H30" s="1" t="s">
        <v>46</v>
      </c>
      <c r="I30" s="1" t="s">
        <v>46</v>
      </c>
      <c r="J30" s="1" t="s">
        <v>46</v>
      </c>
      <c r="K30" s="1" t="s">
        <v>46</v>
      </c>
      <c r="L30" s="1" t="s">
        <v>46</v>
      </c>
      <c r="M30" s="1" t="s">
        <v>46</v>
      </c>
      <c r="N30" s="1" t="s">
        <v>46</v>
      </c>
      <c r="O30" s="1" t="s">
        <v>46</v>
      </c>
      <c r="P30" s="1" t="s">
        <v>46</v>
      </c>
      <c r="Q30" s="1" t="s">
        <v>46</v>
      </c>
      <c r="R30" s="1" t="s">
        <v>46</v>
      </c>
      <c r="S30" s="1" t="s">
        <v>46</v>
      </c>
      <c r="T30" s="1" t="s">
        <v>46</v>
      </c>
      <c r="U30" s="1" t="s">
        <v>46</v>
      </c>
      <c r="V30" s="1" t="s">
        <v>46</v>
      </c>
      <c r="W30" s="1" t="s">
        <v>46</v>
      </c>
      <c r="X30" s="1" t="s">
        <v>46</v>
      </c>
      <c r="Y30" s="1" t="s">
        <v>46</v>
      </c>
    </row>
    <row r="31" spans="1:25" ht="105" x14ac:dyDescent="0.25">
      <c r="A31" s="23">
        <v>17</v>
      </c>
      <c r="B31" s="29" t="s">
        <v>334</v>
      </c>
      <c r="C31" s="1" t="s">
        <v>13</v>
      </c>
      <c r="D31" s="32" t="s">
        <v>336</v>
      </c>
      <c r="E31" s="1" t="s">
        <v>46</v>
      </c>
      <c r="F31" s="63">
        <v>0</v>
      </c>
      <c r="G31" s="63">
        <v>0</v>
      </c>
      <c r="H31" s="1" t="s">
        <v>46</v>
      </c>
      <c r="I31" s="1" t="s">
        <v>46</v>
      </c>
      <c r="J31" s="1" t="s">
        <v>46</v>
      </c>
      <c r="K31" s="1" t="s">
        <v>46</v>
      </c>
      <c r="L31" s="1" t="s">
        <v>46</v>
      </c>
      <c r="M31" s="1" t="s">
        <v>46</v>
      </c>
      <c r="N31" s="1" t="s">
        <v>46</v>
      </c>
      <c r="O31" s="1" t="s">
        <v>46</v>
      </c>
      <c r="P31" s="1" t="s">
        <v>46</v>
      </c>
      <c r="Q31" s="1" t="s">
        <v>46</v>
      </c>
      <c r="R31" s="1" t="s">
        <v>46</v>
      </c>
      <c r="S31" s="1" t="s">
        <v>46</v>
      </c>
      <c r="T31" s="1" t="s">
        <v>46</v>
      </c>
      <c r="U31" s="1" t="s">
        <v>46</v>
      </c>
      <c r="V31" s="1" t="s">
        <v>46</v>
      </c>
      <c r="W31" s="1" t="s">
        <v>46</v>
      </c>
      <c r="X31" s="1" t="s">
        <v>46</v>
      </c>
      <c r="Y31" s="1" t="s">
        <v>46</v>
      </c>
    </row>
    <row r="32" spans="1:25" ht="30" x14ac:dyDescent="0.25">
      <c r="A32" s="23">
        <v>18</v>
      </c>
      <c r="B32" s="26" t="s">
        <v>279</v>
      </c>
      <c r="C32" s="1" t="s">
        <v>13</v>
      </c>
      <c r="D32" s="32" t="s">
        <v>336</v>
      </c>
      <c r="E32" s="1" t="s">
        <v>46</v>
      </c>
      <c r="F32" s="63">
        <v>0</v>
      </c>
      <c r="G32" s="63">
        <v>0</v>
      </c>
      <c r="H32" s="1" t="s">
        <v>46</v>
      </c>
      <c r="I32" s="1" t="s">
        <v>46</v>
      </c>
      <c r="J32" s="1" t="s">
        <v>46</v>
      </c>
      <c r="K32" s="1" t="s">
        <v>46</v>
      </c>
      <c r="L32" s="1" t="s">
        <v>46</v>
      </c>
      <c r="M32" s="1" t="s">
        <v>46</v>
      </c>
      <c r="N32" s="1" t="s">
        <v>46</v>
      </c>
      <c r="O32" s="1" t="s">
        <v>46</v>
      </c>
      <c r="P32" s="1" t="s">
        <v>46</v>
      </c>
      <c r="Q32" s="1" t="s">
        <v>46</v>
      </c>
      <c r="R32" s="1" t="s">
        <v>46</v>
      </c>
      <c r="S32" s="1" t="s">
        <v>46</v>
      </c>
      <c r="T32" s="1" t="s">
        <v>46</v>
      </c>
      <c r="U32" s="1" t="s">
        <v>46</v>
      </c>
      <c r="V32" s="1" t="s">
        <v>46</v>
      </c>
      <c r="W32" s="1" t="s">
        <v>46</v>
      </c>
      <c r="X32" s="1" t="s">
        <v>46</v>
      </c>
      <c r="Y32" s="1" t="s">
        <v>46</v>
      </c>
    </row>
    <row r="33" spans="1:25" ht="90" x14ac:dyDescent="0.25">
      <c r="A33" s="23">
        <v>19</v>
      </c>
      <c r="B33" s="29" t="s">
        <v>335</v>
      </c>
      <c r="C33" s="1" t="s">
        <v>13</v>
      </c>
      <c r="D33" s="32" t="s">
        <v>336</v>
      </c>
      <c r="E33" s="1" t="s">
        <v>46</v>
      </c>
      <c r="F33" s="63">
        <v>0</v>
      </c>
      <c r="G33" s="63">
        <v>0</v>
      </c>
      <c r="H33" s="1" t="s">
        <v>46</v>
      </c>
      <c r="I33" s="1" t="s">
        <v>46</v>
      </c>
      <c r="J33" s="1" t="s">
        <v>46</v>
      </c>
      <c r="K33" s="1" t="s">
        <v>46</v>
      </c>
      <c r="L33" s="1" t="s">
        <v>46</v>
      </c>
      <c r="M33" s="1" t="s">
        <v>46</v>
      </c>
      <c r="N33" s="1" t="s">
        <v>46</v>
      </c>
      <c r="O33" s="1" t="s">
        <v>46</v>
      </c>
      <c r="P33" s="1" t="s">
        <v>46</v>
      </c>
      <c r="Q33" s="1" t="s">
        <v>46</v>
      </c>
      <c r="R33" s="1" t="s">
        <v>46</v>
      </c>
      <c r="S33" s="1" t="s">
        <v>46</v>
      </c>
      <c r="T33" s="1" t="s">
        <v>46</v>
      </c>
      <c r="U33" s="1" t="s">
        <v>46</v>
      </c>
      <c r="V33" s="1" t="s">
        <v>46</v>
      </c>
      <c r="W33" s="1" t="s">
        <v>46</v>
      </c>
      <c r="X33" s="1" t="s">
        <v>46</v>
      </c>
      <c r="Y33" s="1" t="s">
        <v>46</v>
      </c>
    </row>
    <row r="34" spans="1:25" s="39" customFormat="1" x14ac:dyDescent="0.25">
      <c r="A34" s="109"/>
      <c r="B34" s="25" t="s">
        <v>73</v>
      </c>
      <c r="C34" s="113"/>
      <c r="D34" s="34"/>
      <c r="E34" s="113"/>
      <c r="F34" s="66">
        <f t="shared" ref="F34:Y34" si="7">SUM(F29:F33)</f>
        <v>0</v>
      </c>
      <c r="G34" s="66">
        <f t="shared" si="7"/>
        <v>0</v>
      </c>
      <c r="H34" s="66">
        <f t="shared" si="7"/>
        <v>0</v>
      </c>
      <c r="I34" s="66">
        <f t="shared" si="7"/>
        <v>0</v>
      </c>
      <c r="J34" s="66">
        <f t="shared" si="7"/>
        <v>0</v>
      </c>
      <c r="K34" s="66">
        <f t="shared" si="7"/>
        <v>0</v>
      </c>
      <c r="L34" s="66">
        <f t="shared" si="7"/>
        <v>0</v>
      </c>
      <c r="M34" s="66">
        <f t="shared" si="7"/>
        <v>0</v>
      </c>
      <c r="N34" s="66">
        <f t="shared" si="7"/>
        <v>0</v>
      </c>
      <c r="O34" s="66">
        <f t="shared" si="7"/>
        <v>0</v>
      </c>
      <c r="P34" s="66">
        <f t="shared" si="7"/>
        <v>0</v>
      </c>
      <c r="Q34" s="66">
        <f t="shared" si="7"/>
        <v>0</v>
      </c>
      <c r="R34" s="66">
        <f t="shared" si="7"/>
        <v>0</v>
      </c>
      <c r="S34" s="66">
        <f t="shared" si="7"/>
        <v>0</v>
      </c>
      <c r="T34" s="66">
        <f t="shared" si="7"/>
        <v>0</v>
      </c>
      <c r="U34" s="66">
        <f t="shared" si="7"/>
        <v>0</v>
      </c>
      <c r="V34" s="66">
        <f t="shared" si="7"/>
        <v>0</v>
      </c>
      <c r="W34" s="66">
        <f t="shared" si="7"/>
        <v>0</v>
      </c>
      <c r="X34" s="66">
        <f t="shared" si="7"/>
        <v>0</v>
      </c>
      <c r="Y34" s="66">
        <f t="shared" si="7"/>
        <v>0</v>
      </c>
    </row>
    <row r="35" spans="1:25" x14ac:dyDescent="0.25">
      <c r="A35" s="23"/>
      <c r="B35" s="165" t="s">
        <v>69</v>
      </c>
      <c r="C35" s="166"/>
      <c r="D35" s="166"/>
      <c r="E35" s="166"/>
      <c r="F35" s="166"/>
      <c r="G35" s="166"/>
      <c r="H35" s="166"/>
      <c r="I35" s="166"/>
      <c r="J35" s="166"/>
      <c r="K35" s="166"/>
      <c r="L35" s="166"/>
      <c r="M35" s="166"/>
      <c r="N35" s="166"/>
      <c r="O35" s="166"/>
      <c r="P35" s="166"/>
      <c r="Q35" s="166"/>
      <c r="R35" s="166"/>
      <c r="S35" s="166"/>
      <c r="T35" s="166"/>
      <c r="U35" s="166"/>
      <c r="V35" s="166"/>
      <c r="W35" s="166"/>
      <c r="X35" s="166"/>
      <c r="Y35" s="167"/>
    </row>
    <row r="36" spans="1:25" ht="30" x14ac:dyDescent="0.25">
      <c r="A36" s="23">
        <v>20</v>
      </c>
      <c r="B36" s="29" t="s">
        <v>70</v>
      </c>
      <c r="C36" s="1" t="s">
        <v>13</v>
      </c>
      <c r="D36" s="32" t="s">
        <v>331</v>
      </c>
      <c r="E36" s="63">
        <v>3</v>
      </c>
      <c r="F36" s="62">
        <f t="shared" ref="F36:F43" si="8">SUM(G36:Y36)</f>
        <v>111</v>
      </c>
      <c r="G36" s="62">
        <v>5</v>
      </c>
      <c r="H36" s="62">
        <v>9</v>
      </c>
      <c r="I36" s="62">
        <v>8</v>
      </c>
      <c r="J36" s="62">
        <v>0</v>
      </c>
      <c r="K36" s="62">
        <v>0</v>
      </c>
      <c r="L36" s="62">
        <v>1</v>
      </c>
      <c r="M36" s="62">
        <v>12</v>
      </c>
      <c r="N36" s="62">
        <v>2</v>
      </c>
      <c r="O36" s="62">
        <v>6</v>
      </c>
      <c r="P36" s="62">
        <v>2</v>
      </c>
      <c r="Q36" s="62">
        <v>0</v>
      </c>
      <c r="R36" s="62">
        <v>1</v>
      </c>
      <c r="S36" s="62">
        <v>2</v>
      </c>
      <c r="T36" s="62">
        <v>2</v>
      </c>
      <c r="U36" s="62">
        <v>14</v>
      </c>
      <c r="V36" s="62">
        <v>4</v>
      </c>
      <c r="W36" s="62">
        <v>2</v>
      </c>
      <c r="X36" s="62">
        <v>0</v>
      </c>
      <c r="Y36" s="62">
        <v>41</v>
      </c>
    </row>
    <row r="37" spans="1:25" ht="45" x14ac:dyDescent="0.25">
      <c r="A37" s="23">
        <v>21</v>
      </c>
      <c r="B37" s="69" t="s">
        <v>104</v>
      </c>
      <c r="C37" s="1" t="s">
        <v>108</v>
      </c>
      <c r="D37" s="32" t="s">
        <v>331</v>
      </c>
      <c r="E37" s="63">
        <v>3</v>
      </c>
      <c r="F37" s="62">
        <f t="shared" si="8"/>
        <v>11103</v>
      </c>
      <c r="G37" s="62">
        <v>1117</v>
      </c>
      <c r="H37" s="62">
        <v>918</v>
      </c>
      <c r="I37" s="62">
        <v>138</v>
      </c>
      <c r="J37" s="62">
        <v>90</v>
      </c>
      <c r="K37" s="62">
        <v>437</v>
      </c>
      <c r="L37" s="62">
        <v>129</v>
      </c>
      <c r="M37" s="62">
        <v>2438</v>
      </c>
      <c r="N37" s="62">
        <v>1029</v>
      </c>
      <c r="O37" s="62">
        <v>356</v>
      </c>
      <c r="P37" s="62">
        <v>279</v>
      </c>
      <c r="Q37" s="62">
        <v>68</v>
      </c>
      <c r="R37" s="62">
        <v>108</v>
      </c>
      <c r="S37" s="62">
        <v>230</v>
      </c>
      <c r="T37" s="62">
        <v>290</v>
      </c>
      <c r="U37" s="62">
        <v>1291</v>
      </c>
      <c r="V37" s="62">
        <v>1470</v>
      </c>
      <c r="W37" s="62">
        <v>264</v>
      </c>
      <c r="X37" s="62">
        <v>86</v>
      </c>
      <c r="Y37" s="62">
        <v>365</v>
      </c>
    </row>
    <row r="38" spans="1:25" ht="75" x14ac:dyDescent="0.25">
      <c r="A38" s="23">
        <v>22</v>
      </c>
      <c r="B38" s="69" t="s">
        <v>259</v>
      </c>
      <c r="C38" s="1" t="s">
        <v>108</v>
      </c>
      <c r="D38" s="32" t="s">
        <v>331</v>
      </c>
      <c r="E38" s="63">
        <v>3</v>
      </c>
      <c r="F38" s="62">
        <f t="shared" si="8"/>
        <v>2706</v>
      </c>
      <c r="G38" s="62">
        <v>564</v>
      </c>
      <c r="H38" s="62">
        <v>242</v>
      </c>
      <c r="I38" s="62">
        <v>3</v>
      </c>
      <c r="J38" s="62">
        <v>1</v>
      </c>
      <c r="K38" s="62">
        <v>745</v>
      </c>
      <c r="L38" s="62">
        <v>449</v>
      </c>
      <c r="M38" s="62">
        <v>83</v>
      </c>
      <c r="N38" s="62">
        <v>16</v>
      </c>
      <c r="O38" s="62">
        <v>5</v>
      </c>
      <c r="P38" s="62">
        <v>16</v>
      </c>
      <c r="Q38" s="62">
        <v>5</v>
      </c>
      <c r="R38" s="62">
        <v>2</v>
      </c>
      <c r="S38" s="62">
        <v>38</v>
      </c>
      <c r="T38" s="62">
        <v>61</v>
      </c>
      <c r="U38" s="62">
        <v>269</v>
      </c>
      <c r="V38" s="62">
        <v>170</v>
      </c>
      <c r="W38" s="62">
        <v>7</v>
      </c>
      <c r="X38" s="62">
        <v>0</v>
      </c>
      <c r="Y38" s="62">
        <v>30</v>
      </c>
    </row>
    <row r="39" spans="1:25" ht="90" x14ac:dyDescent="0.25">
      <c r="A39" s="23">
        <v>23</v>
      </c>
      <c r="B39" s="69" t="s">
        <v>328</v>
      </c>
      <c r="C39" s="1" t="s">
        <v>13</v>
      </c>
      <c r="D39" s="32" t="s">
        <v>331</v>
      </c>
      <c r="E39" s="63">
        <v>1</v>
      </c>
      <c r="F39" s="62">
        <f t="shared" si="8"/>
        <v>200</v>
      </c>
      <c r="G39" s="62">
        <v>79</v>
      </c>
      <c r="H39" s="62">
        <v>2</v>
      </c>
      <c r="I39" s="62">
        <v>2</v>
      </c>
      <c r="J39" s="62">
        <v>0</v>
      </c>
      <c r="K39" s="62">
        <v>9</v>
      </c>
      <c r="L39" s="62">
        <v>4</v>
      </c>
      <c r="M39" s="62">
        <v>0</v>
      </c>
      <c r="N39" s="2" t="s">
        <v>46</v>
      </c>
      <c r="O39" s="62">
        <v>0</v>
      </c>
      <c r="P39" s="62">
        <v>0</v>
      </c>
      <c r="Q39" s="62">
        <v>0</v>
      </c>
      <c r="R39" s="62">
        <v>0</v>
      </c>
      <c r="S39" s="62">
        <v>0</v>
      </c>
      <c r="T39" s="62">
        <v>0</v>
      </c>
      <c r="U39" s="62">
        <v>34</v>
      </c>
      <c r="V39" s="62">
        <v>53</v>
      </c>
      <c r="W39" s="62">
        <v>17</v>
      </c>
      <c r="X39" s="62">
        <v>0</v>
      </c>
      <c r="Y39" s="2" t="s">
        <v>46</v>
      </c>
    </row>
    <row r="40" spans="1:25" ht="60" x14ac:dyDescent="0.25">
      <c r="A40" s="23">
        <v>24</v>
      </c>
      <c r="B40" s="69" t="s">
        <v>329</v>
      </c>
      <c r="C40" s="1" t="s">
        <v>13</v>
      </c>
      <c r="D40" s="32" t="s">
        <v>331</v>
      </c>
      <c r="E40" s="63">
        <v>1</v>
      </c>
      <c r="F40" s="62">
        <f t="shared" si="8"/>
        <v>6463</v>
      </c>
      <c r="G40" s="62">
        <v>1359</v>
      </c>
      <c r="H40" s="62">
        <v>83</v>
      </c>
      <c r="I40" s="62">
        <v>73</v>
      </c>
      <c r="J40" s="62">
        <v>116</v>
      </c>
      <c r="K40" s="62">
        <v>52</v>
      </c>
      <c r="L40" s="62">
        <v>100</v>
      </c>
      <c r="M40" s="62">
        <v>732</v>
      </c>
      <c r="N40" s="62">
        <v>83</v>
      </c>
      <c r="O40" s="62">
        <v>279</v>
      </c>
      <c r="P40" s="62">
        <v>121</v>
      </c>
      <c r="Q40" s="62">
        <v>109</v>
      </c>
      <c r="R40" s="62">
        <v>34</v>
      </c>
      <c r="S40" s="62">
        <v>138</v>
      </c>
      <c r="T40" s="62">
        <v>242</v>
      </c>
      <c r="U40" s="62">
        <v>1833</v>
      </c>
      <c r="V40" s="62">
        <v>534</v>
      </c>
      <c r="W40" s="62">
        <v>224</v>
      </c>
      <c r="X40" s="62">
        <v>12</v>
      </c>
      <c r="Y40" s="62">
        <v>339</v>
      </c>
    </row>
    <row r="41" spans="1:25" ht="60" x14ac:dyDescent="0.25">
      <c r="A41" s="23">
        <v>25</v>
      </c>
      <c r="B41" s="69" t="s">
        <v>260</v>
      </c>
      <c r="C41" s="1" t="s">
        <v>13</v>
      </c>
      <c r="D41" s="32" t="s">
        <v>331</v>
      </c>
      <c r="E41" s="63">
        <v>1</v>
      </c>
      <c r="F41" s="62">
        <f t="shared" si="8"/>
        <v>3975</v>
      </c>
      <c r="G41" s="62">
        <v>359</v>
      </c>
      <c r="H41" s="62">
        <v>66</v>
      </c>
      <c r="I41" s="62">
        <v>44</v>
      </c>
      <c r="J41" s="62">
        <v>84</v>
      </c>
      <c r="K41" s="62">
        <v>67</v>
      </c>
      <c r="L41" s="62">
        <v>62</v>
      </c>
      <c r="M41" s="62">
        <v>715</v>
      </c>
      <c r="N41" s="62">
        <v>179</v>
      </c>
      <c r="O41" s="62">
        <v>112</v>
      </c>
      <c r="P41" s="62">
        <v>155</v>
      </c>
      <c r="Q41" s="62">
        <v>75</v>
      </c>
      <c r="R41" s="62">
        <v>50</v>
      </c>
      <c r="S41" s="62">
        <v>89</v>
      </c>
      <c r="T41" s="62">
        <v>163</v>
      </c>
      <c r="U41" s="62">
        <v>595</v>
      </c>
      <c r="V41" s="62">
        <v>395</v>
      </c>
      <c r="W41" s="62">
        <v>401</v>
      </c>
      <c r="X41" s="62">
        <v>8</v>
      </c>
      <c r="Y41" s="62">
        <v>356</v>
      </c>
    </row>
    <row r="42" spans="1:25" ht="105" x14ac:dyDescent="0.25">
      <c r="A42" s="23">
        <v>26</v>
      </c>
      <c r="B42" s="69" t="s">
        <v>330</v>
      </c>
      <c r="C42" s="1" t="s">
        <v>13</v>
      </c>
      <c r="D42" s="32" t="s">
        <v>331</v>
      </c>
      <c r="E42" s="63">
        <v>1</v>
      </c>
      <c r="F42" s="62">
        <f t="shared" si="8"/>
        <v>14096</v>
      </c>
      <c r="G42" s="62">
        <v>2879</v>
      </c>
      <c r="H42" s="62">
        <v>520</v>
      </c>
      <c r="I42" s="62">
        <v>467</v>
      </c>
      <c r="J42" s="62">
        <v>345</v>
      </c>
      <c r="K42" s="62">
        <v>0</v>
      </c>
      <c r="L42" s="62">
        <v>255</v>
      </c>
      <c r="M42" s="62">
        <v>1094</v>
      </c>
      <c r="N42" s="62">
        <v>102</v>
      </c>
      <c r="O42" s="62">
        <v>1080</v>
      </c>
      <c r="P42" s="62">
        <v>224</v>
      </c>
      <c r="Q42" s="62">
        <v>61</v>
      </c>
      <c r="R42" s="62">
        <v>115</v>
      </c>
      <c r="S42" s="62">
        <v>333</v>
      </c>
      <c r="T42" s="62">
        <v>482</v>
      </c>
      <c r="U42" s="62">
        <v>3100</v>
      </c>
      <c r="V42" s="62">
        <v>1573</v>
      </c>
      <c r="W42" s="62">
        <v>868</v>
      </c>
      <c r="X42" s="62">
        <v>7</v>
      </c>
      <c r="Y42" s="62">
        <v>591</v>
      </c>
    </row>
    <row r="43" spans="1:25" ht="90" x14ac:dyDescent="0.25">
      <c r="A43" s="23">
        <v>27</v>
      </c>
      <c r="B43" s="28" t="s">
        <v>261</v>
      </c>
      <c r="C43" s="3" t="s">
        <v>107</v>
      </c>
      <c r="D43" s="32" t="s">
        <v>331</v>
      </c>
      <c r="E43" s="63">
        <v>1</v>
      </c>
      <c r="F43" s="62">
        <f t="shared" si="8"/>
        <v>2248</v>
      </c>
      <c r="G43" s="62">
        <v>652</v>
      </c>
      <c r="H43" s="62">
        <v>13</v>
      </c>
      <c r="I43" s="62">
        <v>19</v>
      </c>
      <c r="J43" s="62">
        <v>57</v>
      </c>
      <c r="K43" s="62">
        <v>1</v>
      </c>
      <c r="L43" s="62">
        <v>0</v>
      </c>
      <c r="M43" s="62">
        <v>390</v>
      </c>
      <c r="N43" s="62">
        <v>2</v>
      </c>
      <c r="O43" s="62">
        <v>18</v>
      </c>
      <c r="P43" s="62">
        <v>25</v>
      </c>
      <c r="Q43" s="62">
        <v>7</v>
      </c>
      <c r="R43" s="62">
        <v>0</v>
      </c>
      <c r="S43" s="62">
        <v>15</v>
      </c>
      <c r="T43" s="62">
        <v>111</v>
      </c>
      <c r="U43" s="62">
        <v>875</v>
      </c>
      <c r="V43" s="62">
        <v>14</v>
      </c>
      <c r="W43" s="62">
        <v>22</v>
      </c>
      <c r="X43" s="62">
        <v>0</v>
      </c>
      <c r="Y43" s="62">
        <v>27</v>
      </c>
    </row>
    <row r="44" spans="1:25" s="39" customFormat="1" x14ac:dyDescent="0.25">
      <c r="A44" s="109"/>
      <c r="B44" s="25" t="s">
        <v>73</v>
      </c>
      <c r="C44" s="113"/>
      <c r="D44" s="34"/>
      <c r="E44" s="113"/>
      <c r="F44" s="67">
        <f t="shared" ref="F44:Y44" si="9">SUM(F36:F43)</f>
        <v>40902</v>
      </c>
      <c r="G44" s="67">
        <f t="shared" si="9"/>
        <v>7014</v>
      </c>
      <c r="H44" s="67">
        <f t="shared" ref="H44:L44" si="10">SUM(H36:H43)</f>
        <v>1853</v>
      </c>
      <c r="I44" s="67">
        <f t="shared" si="10"/>
        <v>754</v>
      </c>
      <c r="J44" s="67">
        <f t="shared" si="10"/>
        <v>693</v>
      </c>
      <c r="K44" s="67">
        <f t="shared" si="10"/>
        <v>1311</v>
      </c>
      <c r="L44" s="67">
        <f t="shared" si="10"/>
        <v>1000</v>
      </c>
      <c r="M44" s="67">
        <f t="shared" si="9"/>
        <v>5464</v>
      </c>
      <c r="N44" s="67">
        <f t="shared" ref="N44:S44" si="11">SUM(N36:N43)</f>
        <v>1413</v>
      </c>
      <c r="O44" s="67">
        <f t="shared" si="11"/>
        <v>1856</v>
      </c>
      <c r="P44" s="67">
        <f t="shared" si="11"/>
        <v>822</v>
      </c>
      <c r="Q44" s="67">
        <f t="shared" si="11"/>
        <v>325</v>
      </c>
      <c r="R44" s="67">
        <f t="shared" si="11"/>
        <v>310</v>
      </c>
      <c r="S44" s="67">
        <f t="shared" si="11"/>
        <v>845</v>
      </c>
      <c r="T44" s="67">
        <f t="shared" si="9"/>
        <v>1351</v>
      </c>
      <c r="U44" s="67">
        <f t="shared" si="9"/>
        <v>8011</v>
      </c>
      <c r="V44" s="67">
        <f t="shared" si="9"/>
        <v>4213</v>
      </c>
      <c r="W44" s="67">
        <f t="shared" si="9"/>
        <v>1805</v>
      </c>
      <c r="X44" s="67">
        <f t="shared" si="9"/>
        <v>113</v>
      </c>
      <c r="Y44" s="67">
        <f t="shared" si="9"/>
        <v>1749</v>
      </c>
    </row>
    <row r="45" spans="1:25" x14ac:dyDescent="0.25">
      <c r="A45" s="23"/>
      <c r="B45" s="165" t="s">
        <v>16</v>
      </c>
      <c r="C45" s="166"/>
      <c r="D45" s="166"/>
      <c r="E45" s="166"/>
      <c r="F45" s="166"/>
      <c r="G45" s="166"/>
      <c r="H45" s="166"/>
      <c r="I45" s="166"/>
      <c r="J45" s="166"/>
      <c r="K45" s="166"/>
      <c r="L45" s="166"/>
      <c r="M45" s="166"/>
      <c r="N45" s="166"/>
      <c r="O45" s="166"/>
      <c r="P45" s="166"/>
      <c r="Q45" s="166"/>
      <c r="R45" s="166"/>
      <c r="S45" s="166"/>
      <c r="T45" s="166"/>
      <c r="U45" s="166"/>
      <c r="V45" s="166"/>
      <c r="W45" s="166"/>
      <c r="X45" s="166"/>
      <c r="Y45" s="167"/>
    </row>
    <row r="46" spans="1:25" ht="36" x14ac:dyDescent="0.25">
      <c r="A46" s="23">
        <v>28</v>
      </c>
      <c r="B46" s="138" t="s">
        <v>89</v>
      </c>
      <c r="C46" s="1" t="s">
        <v>13</v>
      </c>
      <c r="D46" s="32" t="s">
        <v>327</v>
      </c>
      <c r="E46" s="63">
        <v>3</v>
      </c>
      <c r="F46" s="62">
        <f>SUM(G46:Y46)</f>
        <v>95</v>
      </c>
      <c r="G46" s="62">
        <v>3</v>
      </c>
      <c r="H46" s="62">
        <v>2</v>
      </c>
      <c r="I46" s="62">
        <v>2</v>
      </c>
      <c r="J46" s="62">
        <v>6</v>
      </c>
      <c r="K46" s="62">
        <v>0</v>
      </c>
      <c r="L46" s="62">
        <v>0</v>
      </c>
      <c r="M46" s="62">
        <v>25</v>
      </c>
      <c r="N46" s="62">
        <v>3</v>
      </c>
      <c r="O46" s="62"/>
      <c r="P46" s="62">
        <v>9</v>
      </c>
      <c r="Q46" s="62">
        <v>0</v>
      </c>
      <c r="R46" s="62">
        <v>2</v>
      </c>
      <c r="S46" s="62">
        <v>1</v>
      </c>
      <c r="T46" s="62">
        <v>22</v>
      </c>
      <c r="U46" s="62">
        <v>18</v>
      </c>
      <c r="V46" s="62">
        <v>0</v>
      </c>
      <c r="W46" s="62">
        <v>0</v>
      </c>
      <c r="X46" s="62">
        <v>0</v>
      </c>
      <c r="Y46" s="62">
        <v>2</v>
      </c>
    </row>
    <row r="47" spans="1:25" ht="60" x14ac:dyDescent="0.25">
      <c r="A47" s="23">
        <v>29</v>
      </c>
      <c r="B47" s="69" t="s">
        <v>262</v>
      </c>
      <c r="C47" s="1" t="s">
        <v>13</v>
      </c>
      <c r="D47" s="32" t="s">
        <v>327</v>
      </c>
      <c r="E47" s="63">
        <v>1</v>
      </c>
      <c r="F47" s="62">
        <f>SUM(G47:Y47)</f>
        <v>4</v>
      </c>
      <c r="G47" s="63">
        <v>0</v>
      </c>
      <c r="H47" s="63">
        <v>0</v>
      </c>
      <c r="I47" s="1" t="s">
        <v>224</v>
      </c>
      <c r="J47" s="63">
        <v>0</v>
      </c>
      <c r="K47" s="63">
        <v>0</v>
      </c>
      <c r="L47" s="63">
        <v>0</v>
      </c>
      <c r="M47" s="63">
        <v>2</v>
      </c>
      <c r="N47" s="63">
        <v>0</v>
      </c>
      <c r="O47" s="1"/>
      <c r="P47" s="63">
        <v>0</v>
      </c>
      <c r="Q47" s="63">
        <v>0</v>
      </c>
      <c r="R47" s="63">
        <v>0</v>
      </c>
      <c r="S47" s="63">
        <v>0</v>
      </c>
      <c r="T47" s="63">
        <v>2</v>
      </c>
      <c r="U47" s="63">
        <v>0</v>
      </c>
      <c r="V47" s="63">
        <v>0</v>
      </c>
      <c r="W47" s="63">
        <v>0</v>
      </c>
      <c r="X47" s="63">
        <v>0</v>
      </c>
      <c r="Y47" s="63">
        <v>0</v>
      </c>
    </row>
    <row r="48" spans="1:25" ht="75" x14ac:dyDescent="0.25">
      <c r="A48" s="23">
        <v>30</v>
      </c>
      <c r="B48" s="69" t="s">
        <v>263</v>
      </c>
      <c r="C48" s="1" t="s">
        <v>13</v>
      </c>
      <c r="D48" s="32" t="s">
        <v>327</v>
      </c>
      <c r="E48" s="1" t="s">
        <v>46</v>
      </c>
      <c r="F48" s="62">
        <f>SUM(G48:Y48)</f>
        <v>1</v>
      </c>
      <c r="G48" s="63">
        <v>0</v>
      </c>
      <c r="H48" s="63">
        <v>0</v>
      </c>
      <c r="I48" s="1" t="s">
        <v>224</v>
      </c>
      <c r="J48" s="63">
        <v>1</v>
      </c>
      <c r="K48" s="63">
        <v>0</v>
      </c>
      <c r="L48" s="63">
        <v>0</v>
      </c>
      <c r="M48" s="63">
        <v>0</v>
      </c>
      <c r="N48" s="63">
        <v>0</v>
      </c>
      <c r="O48" s="1"/>
      <c r="P48" s="63">
        <v>0</v>
      </c>
      <c r="Q48" s="63">
        <v>0</v>
      </c>
      <c r="R48" s="63">
        <v>0</v>
      </c>
      <c r="S48" s="63">
        <v>0</v>
      </c>
      <c r="T48" s="63">
        <v>0</v>
      </c>
      <c r="U48" s="63">
        <v>0</v>
      </c>
      <c r="V48" s="63">
        <v>0</v>
      </c>
      <c r="W48" s="63">
        <v>0</v>
      </c>
      <c r="X48" s="63">
        <v>0</v>
      </c>
      <c r="Y48" s="63">
        <v>0</v>
      </c>
    </row>
    <row r="49" spans="1:25" s="39" customFormat="1" x14ac:dyDescent="0.25">
      <c r="A49" s="109"/>
      <c r="B49" s="25" t="s">
        <v>73</v>
      </c>
      <c r="C49" s="113"/>
      <c r="D49" s="34"/>
      <c r="E49" s="113"/>
      <c r="F49" s="66">
        <f t="shared" ref="F49:Y49" si="12">SUM(F46:F48)</f>
        <v>100</v>
      </c>
      <c r="G49" s="66">
        <f t="shared" si="12"/>
        <v>3</v>
      </c>
      <c r="H49" s="66">
        <f t="shared" si="12"/>
        <v>2</v>
      </c>
      <c r="I49" s="66">
        <f t="shared" si="12"/>
        <v>2</v>
      </c>
      <c r="J49" s="66">
        <f t="shared" si="12"/>
        <v>7</v>
      </c>
      <c r="K49" s="66">
        <f t="shared" si="12"/>
        <v>0</v>
      </c>
      <c r="L49" s="66">
        <f t="shared" si="12"/>
        <v>0</v>
      </c>
      <c r="M49" s="66">
        <f t="shared" si="12"/>
        <v>27</v>
      </c>
      <c r="N49" s="66">
        <f t="shared" si="12"/>
        <v>3</v>
      </c>
      <c r="O49" s="66">
        <f t="shared" si="12"/>
        <v>0</v>
      </c>
      <c r="P49" s="66">
        <f t="shared" si="12"/>
        <v>9</v>
      </c>
      <c r="Q49" s="66">
        <f t="shared" si="12"/>
        <v>0</v>
      </c>
      <c r="R49" s="66">
        <f t="shared" si="12"/>
        <v>2</v>
      </c>
      <c r="S49" s="66">
        <f t="shared" si="12"/>
        <v>1</v>
      </c>
      <c r="T49" s="66">
        <f t="shared" si="12"/>
        <v>24</v>
      </c>
      <c r="U49" s="66">
        <f t="shared" si="12"/>
        <v>18</v>
      </c>
      <c r="V49" s="66">
        <f t="shared" si="12"/>
        <v>0</v>
      </c>
      <c r="W49" s="66">
        <f t="shared" si="12"/>
        <v>0</v>
      </c>
      <c r="X49" s="66">
        <f t="shared" si="12"/>
        <v>0</v>
      </c>
      <c r="Y49" s="66">
        <f t="shared" si="12"/>
        <v>2</v>
      </c>
    </row>
    <row r="50" spans="1:25" x14ac:dyDescent="0.25">
      <c r="A50" s="23"/>
      <c r="B50" s="165" t="s">
        <v>118</v>
      </c>
      <c r="C50" s="166"/>
      <c r="D50" s="166"/>
      <c r="E50" s="166"/>
      <c r="F50" s="166"/>
      <c r="G50" s="166"/>
      <c r="H50" s="166"/>
      <c r="I50" s="166"/>
      <c r="J50" s="166"/>
      <c r="K50" s="166"/>
      <c r="L50" s="166"/>
      <c r="M50" s="166"/>
      <c r="N50" s="166"/>
      <c r="O50" s="166"/>
      <c r="P50" s="166"/>
      <c r="Q50" s="166"/>
      <c r="R50" s="166"/>
      <c r="S50" s="166"/>
      <c r="T50" s="166"/>
      <c r="U50" s="166"/>
      <c r="V50" s="166"/>
      <c r="W50" s="166"/>
      <c r="X50" s="166"/>
      <c r="Y50" s="167"/>
    </row>
    <row r="51" spans="1:25" ht="60" x14ac:dyDescent="0.25">
      <c r="A51" s="23">
        <v>31</v>
      </c>
      <c r="B51" s="29" t="s">
        <v>264</v>
      </c>
      <c r="C51" s="1" t="s">
        <v>13</v>
      </c>
      <c r="D51" s="104" t="s">
        <v>325</v>
      </c>
      <c r="E51" s="2">
        <v>1</v>
      </c>
      <c r="F51" s="62">
        <f>SUM(G51:Y51)</f>
        <v>51996</v>
      </c>
      <c r="G51" s="62">
        <v>7282</v>
      </c>
      <c r="H51" s="62">
        <v>2266</v>
      </c>
      <c r="I51" s="62">
        <v>766</v>
      </c>
      <c r="J51" s="62">
        <v>784</v>
      </c>
      <c r="K51" s="62">
        <v>890</v>
      </c>
      <c r="L51" s="62">
        <v>264</v>
      </c>
      <c r="M51" s="62">
        <v>7638</v>
      </c>
      <c r="N51" s="62">
        <v>2581</v>
      </c>
      <c r="O51" s="62">
        <v>2939</v>
      </c>
      <c r="P51" s="62">
        <v>5131</v>
      </c>
      <c r="Q51" s="62">
        <v>275</v>
      </c>
      <c r="R51" s="62">
        <v>651</v>
      </c>
      <c r="S51" s="62">
        <v>560</v>
      </c>
      <c r="T51" s="62">
        <v>3923</v>
      </c>
      <c r="U51" s="62">
        <v>10149</v>
      </c>
      <c r="V51" s="62">
        <v>3536</v>
      </c>
      <c r="W51" s="62">
        <v>646</v>
      </c>
      <c r="X51" s="62">
        <v>345</v>
      </c>
      <c r="Y51" s="62">
        <v>1370</v>
      </c>
    </row>
    <row r="52" spans="1:25" ht="45" x14ac:dyDescent="0.25">
      <c r="A52" s="23">
        <v>32</v>
      </c>
      <c r="B52" s="29" t="s">
        <v>265</v>
      </c>
      <c r="C52" s="1" t="s">
        <v>13</v>
      </c>
      <c r="D52" s="104" t="s">
        <v>325</v>
      </c>
      <c r="E52" s="2">
        <v>3</v>
      </c>
      <c r="F52" s="62">
        <f>SUM(G52:Y52)</f>
        <v>28362</v>
      </c>
      <c r="G52" s="62">
        <v>3364</v>
      </c>
      <c r="H52" s="62">
        <v>1371</v>
      </c>
      <c r="I52" s="62">
        <v>104</v>
      </c>
      <c r="J52" s="62">
        <v>45</v>
      </c>
      <c r="K52" s="62">
        <v>1584</v>
      </c>
      <c r="L52" s="62">
        <v>192</v>
      </c>
      <c r="M52" s="62">
        <v>5204</v>
      </c>
      <c r="N52" s="62">
        <v>840</v>
      </c>
      <c r="O52" s="62">
        <v>1717</v>
      </c>
      <c r="P52" s="62">
        <v>1664</v>
      </c>
      <c r="Q52" s="62">
        <v>27</v>
      </c>
      <c r="R52" s="62">
        <v>249</v>
      </c>
      <c r="S52" s="62">
        <v>205</v>
      </c>
      <c r="T52" s="62">
        <v>2415</v>
      </c>
      <c r="U52" s="62">
        <v>5540</v>
      </c>
      <c r="V52" s="62">
        <v>2723</v>
      </c>
      <c r="W52" s="62">
        <v>545</v>
      </c>
      <c r="X52" s="62">
        <v>114</v>
      </c>
      <c r="Y52" s="62">
        <v>459</v>
      </c>
    </row>
    <row r="53" spans="1:25" s="39" customFormat="1" x14ac:dyDescent="0.25">
      <c r="A53" s="109"/>
      <c r="B53" s="25" t="s">
        <v>73</v>
      </c>
      <c r="C53" s="113"/>
      <c r="D53" s="34"/>
      <c r="E53" s="12"/>
      <c r="F53" s="67">
        <f t="shared" ref="F53:Y53" si="13">SUM(F51:F52)</f>
        <v>80358</v>
      </c>
      <c r="G53" s="67">
        <f t="shared" si="13"/>
        <v>10646</v>
      </c>
      <c r="H53" s="67">
        <f t="shared" si="13"/>
        <v>3637</v>
      </c>
      <c r="I53" s="67">
        <f t="shared" si="13"/>
        <v>870</v>
      </c>
      <c r="J53" s="67">
        <f t="shared" si="13"/>
        <v>829</v>
      </c>
      <c r="K53" s="67">
        <f t="shared" si="13"/>
        <v>2474</v>
      </c>
      <c r="L53" s="67">
        <f t="shared" si="13"/>
        <v>456</v>
      </c>
      <c r="M53" s="67">
        <f t="shared" si="13"/>
        <v>12842</v>
      </c>
      <c r="N53" s="67">
        <f t="shared" si="13"/>
        <v>3421</v>
      </c>
      <c r="O53" s="67">
        <f t="shared" si="13"/>
        <v>4656</v>
      </c>
      <c r="P53" s="67">
        <f t="shared" si="13"/>
        <v>6795</v>
      </c>
      <c r="Q53" s="67">
        <f t="shared" si="13"/>
        <v>302</v>
      </c>
      <c r="R53" s="67">
        <f t="shared" si="13"/>
        <v>900</v>
      </c>
      <c r="S53" s="67">
        <f t="shared" si="13"/>
        <v>765</v>
      </c>
      <c r="T53" s="67">
        <f t="shared" si="13"/>
        <v>6338</v>
      </c>
      <c r="U53" s="67">
        <f t="shared" si="13"/>
        <v>15689</v>
      </c>
      <c r="V53" s="67">
        <f t="shared" si="13"/>
        <v>6259</v>
      </c>
      <c r="W53" s="67">
        <f t="shared" si="13"/>
        <v>1191</v>
      </c>
      <c r="X53" s="67">
        <f t="shared" si="13"/>
        <v>459</v>
      </c>
      <c r="Y53" s="67">
        <f t="shared" si="13"/>
        <v>1829</v>
      </c>
    </row>
    <row r="54" spans="1:25" x14ac:dyDescent="0.25">
      <c r="A54" s="23"/>
      <c r="B54" s="165" t="s">
        <v>97</v>
      </c>
      <c r="C54" s="166"/>
      <c r="D54" s="166"/>
      <c r="E54" s="166"/>
      <c r="F54" s="166"/>
      <c r="G54" s="166"/>
      <c r="H54" s="166"/>
      <c r="I54" s="166"/>
      <c r="J54" s="166"/>
      <c r="K54" s="166"/>
      <c r="L54" s="166"/>
      <c r="M54" s="166"/>
      <c r="N54" s="166"/>
      <c r="O54" s="166"/>
      <c r="P54" s="166"/>
      <c r="Q54" s="166"/>
      <c r="R54" s="166"/>
      <c r="S54" s="166"/>
      <c r="T54" s="166"/>
      <c r="U54" s="166"/>
      <c r="V54" s="166"/>
      <c r="W54" s="166"/>
      <c r="X54" s="166"/>
      <c r="Y54" s="167"/>
    </row>
    <row r="55" spans="1:25" ht="45" x14ac:dyDescent="0.25">
      <c r="A55" s="23">
        <v>33</v>
      </c>
      <c r="B55" s="29" t="s">
        <v>81</v>
      </c>
      <c r="C55" s="1" t="s">
        <v>13</v>
      </c>
      <c r="D55" s="104" t="s">
        <v>324</v>
      </c>
      <c r="E55" s="2">
        <v>3</v>
      </c>
      <c r="F55" s="62">
        <f>SUM(G55:Y55)</f>
        <v>104</v>
      </c>
      <c r="G55" s="62">
        <v>83</v>
      </c>
      <c r="H55" s="62">
        <v>1</v>
      </c>
      <c r="I55" s="62">
        <v>0</v>
      </c>
      <c r="J55" s="62">
        <v>2</v>
      </c>
      <c r="K55" s="62">
        <v>1</v>
      </c>
      <c r="L55" s="62">
        <v>0</v>
      </c>
      <c r="M55" s="62">
        <v>5</v>
      </c>
      <c r="N55" s="62">
        <v>0</v>
      </c>
      <c r="O55" s="62">
        <v>0</v>
      </c>
      <c r="P55" s="62">
        <v>2</v>
      </c>
      <c r="Q55" s="62">
        <v>2</v>
      </c>
      <c r="R55" s="62">
        <v>1</v>
      </c>
      <c r="S55" s="62">
        <v>0</v>
      </c>
      <c r="T55" s="62">
        <v>1</v>
      </c>
      <c r="U55" s="62">
        <v>0</v>
      </c>
      <c r="V55" s="62">
        <v>3</v>
      </c>
      <c r="W55" s="62">
        <v>0</v>
      </c>
      <c r="X55" s="62">
        <v>0</v>
      </c>
      <c r="Y55" s="62">
        <v>3</v>
      </c>
    </row>
    <row r="56" spans="1:25" s="39" customFormat="1" x14ac:dyDescent="0.25">
      <c r="A56" s="109"/>
      <c r="B56" s="25" t="s">
        <v>73</v>
      </c>
      <c r="C56" s="113"/>
      <c r="D56" s="34"/>
      <c r="E56" s="12"/>
      <c r="F56" s="66">
        <f>SUM(F55)</f>
        <v>104</v>
      </c>
      <c r="G56" s="66">
        <f t="shared" ref="G56:Y56" si="14">SUM(G55)</f>
        <v>83</v>
      </c>
      <c r="H56" s="66">
        <f t="shared" ref="H56:L56" si="15">SUM(H55)</f>
        <v>1</v>
      </c>
      <c r="I56" s="66">
        <f t="shared" si="15"/>
        <v>0</v>
      </c>
      <c r="J56" s="66">
        <f t="shared" si="15"/>
        <v>2</v>
      </c>
      <c r="K56" s="66">
        <f t="shared" si="15"/>
        <v>1</v>
      </c>
      <c r="L56" s="66">
        <f t="shared" si="15"/>
        <v>0</v>
      </c>
      <c r="M56" s="66">
        <f t="shared" si="14"/>
        <v>5</v>
      </c>
      <c r="N56" s="66">
        <f t="shared" ref="N56:S56" si="16">SUM(N55)</f>
        <v>0</v>
      </c>
      <c r="O56" s="66">
        <f t="shared" si="16"/>
        <v>0</v>
      </c>
      <c r="P56" s="66">
        <f t="shared" si="16"/>
        <v>2</v>
      </c>
      <c r="Q56" s="66">
        <f t="shared" si="16"/>
        <v>2</v>
      </c>
      <c r="R56" s="66">
        <f t="shared" si="16"/>
        <v>1</v>
      </c>
      <c r="S56" s="66">
        <f t="shared" si="16"/>
        <v>0</v>
      </c>
      <c r="T56" s="66">
        <f t="shared" si="14"/>
        <v>1</v>
      </c>
      <c r="U56" s="66">
        <f t="shared" si="14"/>
        <v>0</v>
      </c>
      <c r="V56" s="66">
        <f t="shared" si="14"/>
        <v>3</v>
      </c>
      <c r="W56" s="66">
        <f t="shared" si="14"/>
        <v>0</v>
      </c>
      <c r="X56" s="66">
        <f t="shared" si="14"/>
        <v>0</v>
      </c>
      <c r="Y56" s="66">
        <f t="shared" si="14"/>
        <v>3</v>
      </c>
    </row>
    <row r="57" spans="1:25" x14ac:dyDescent="0.25">
      <c r="A57" s="23"/>
      <c r="B57" s="165" t="s">
        <v>71</v>
      </c>
      <c r="C57" s="166"/>
      <c r="D57" s="166"/>
      <c r="E57" s="166"/>
      <c r="F57" s="166"/>
      <c r="G57" s="166"/>
      <c r="H57" s="166"/>
      <c r="I57" s="166"/>
      <c r="J57" s="166"/>
      <c r="K57" s="166"/>
      <c r="L57" s="166"/>
      <c r="M57" s="166"/>
      <c r="N57" s="166"/>
      <c r="O57" s="166"/>
      <c r="P57" s="166"/>
      <c r="Q57" s="166"/>
      <c r="R57" s="166"/>
      <c r="S57" s="166"/>
      <c r="T57" s="166"/>
      <c r="U57" s="166"/>
      <c r="V57" s="166"/>
      <c r="W57" s="166"/>
      <c r="X57" s="166"/>
      <c r="Y57" s="167"/>
    </row>
    <row r="58" spans="1:25" ht="105" x14ac:dyDescent="0.25">
      <c r="A58" s="23">
        <v>34</v>
      </c>
      <c r="B58" s="29" t="s">
        <v>280</v>
      </c>
      <c r="C58" s="3" t="s">
        <v>107</v>
      </c>
      <c r="D58" s="32" t="s">
        <v>281</v>
      </c>
      <c r="E58" s="2">
        <v>1</v>
      </c>
      <c r="F58" s="62">
        <f>SUM(G58:Y58)</f>
        <v>4</v>
      </c>
      <c r="G58" s="63">
        <v>0</v>
      </c>
      <c r="H58" s="63">
        <v>0</v>
      </c>
      <c r="I58" s="63">
        <v>0</v>
      </c>
      <c r="J58" s="63">
        <v>0</v>
      </c>
      <c r="K58" s="63">
        <v>0</v>
      </c>
      <c r="L58" s="63">
        <v>0</v>
      </c>
      <c r="M58" s="63">
        <v>0</v>
      </c>
      <c r="N58" s="63">
        <v>0</v>
      </c>
      <c r="O58" s="63">
        <v>0</v>
      </c>
      <c r="P58" s="63">
        <v>1</v>
      </c>
      <c r="Q58" s="63">
        <v>0</v>
      </c>
      <c r="R58" s="63">
        <v>2</v>
      </c>
      <c r="S58" s="63">
        <v>0</v>
      </c>
      <c r="T58" s="63">
        <v>0</v>
      </c>
      <c r="U58" s="63">
        <v>0</v>
      </c>
      <c r="V58" s="63">
        <v>1</v>
      </c>
      <c r="W58" s="63">
        <v>0</v>
      </c>
      <c r="X58" s="63">
        <v>0</v>
      </c>
      <c r="Y58" s="63">
        <v>0</v>
      </c>
    </row>
    <row r="59" spans="1:25" s="39" customFormat="1" x14ac:dyDescent="0.25">
      <c r="A59" s="109"/>
      <c r="B59" s="25" t="s">
        <v>73</v>
      </c>
      <c r="C59" s="113"/>
      <c r="D59" s="34"/>
      <c r="E59" s="12"/>
      <c r="F59" s="40">
        <f t="shared" ref="F59:Y59" si="17">SUM(F58:F58)</f>
        <v>4</v>
      </c>
      <c r="G59" s="40">
        <f t="shared" si="17"/>
        <v>0</v>
      </c>
      <c r="H59" s="40">
        <f t="shared" si="17"/>
        <v>0</v>
      </c>
      <c r="I59" s="40">
        <f t="shared" si="17"/>
        <v>0</v>
      </c>
      <c r="J59" s="40">
        <f t="shared" si="17"/>
        <v>0</v>
      </c>
      <c r="K59" s="40">
        <f t="shared" si="17"/>
        <v>0</v>
      </c>
      <c r="L59" s="40">
        <f t="shared" si="17"/>
        <v>0</v>
      </c>
      <c r="M59" s="40">
        <f t="shared" si="17"/>
        <v>0</v>
      </c>
      <c r="N59" s="40">
        <f t="shared" si="17"/>
        <v>0</v>
      </c>
      <c r="O59" s="40">
        <f t="shared" si="17"/>
        <v>0</v>
      </c>
      <c r="P59" s="40">
        <f t="shared" si="17"/>
        <v>1</v>
      </c>
      <c r="Q59" s="40">
        <f t="shared" si="17"/>
        <v>0</v>
      </c>
      <c r="R59" s="40">
        <f t="shared" si="17"/>
        <v>2</v>
      </c>
      <c r="S59" s="40">
        <f t="shared" si="17"/>
        <v>0</v>
      </c>
      <c r="T59" s="40">
        <f t="shared" si="17"/>
        <v>0</v>
      </c>
      <c r="U59" s="40">
        <f t="shared" si="17"/>
        <v>0</v>
      </c>
      <c r="V59" s="40">
        <f t="shared" si="17"/>
        <v>1</v>
      </c>
      <c r="W59" s="40">
        <f t="shared" si="17"/>
        <v>0</v>
      </c>
      <c r="X59" s="40">
        <f t="shared" si="17"/>
        <v>0</v>
      </c>
      <c r="Y59" s="40">
        <f t="shared" si="17"/>
        <v>0</v>
      </c>
    </row>
    <row r="60" spans="1:25" s="39" customFormat="1" x14ac:dyDescent="0.25">
      <c r="A60" s="109"/>
      <c r="B60" s="25" t="s">
        <v>75</v>
      </c>
      <c r="C60" s="113"/>
      <c r="D60" s="34"/>
      <c r="E60" s="12"/>
      <c r="F60" s="40">
        <f t="shared" ref="F60:Y60" si="18">F59+F56+F53+F49+F44+F34+F27+F24</f>
        <v>124973</v>
      </c>
      <c r="G60" s="40">
        <f t="shared" si="18"/>
        <v>18003</v>
      </c>
      <c r="H60" s="40">
        <f t="shared" si="18"/>
        <v>5600</v>
      </c>
      <c r="I60" s="40">
        <f t="shared" si="18"/>
        <v>1964</v>
      </c>
      <c r="J60" s="40">
        <f t="shared" si="18"/>
        <v>1664</v>
      </c>
      <c r="K60" s="40">
        <f t="shared" si="18"/>
        <v>4178</v>
      </c>
      <c r="L60" s="40">
        <f t="shared" si="18"/>
        <v>1513</v>
      </c>
      <c r="M60" s="40">
        <f t="shared" si="18"/>
        <v>18882</v>
      </c>
      <c r="N60" s="40">
        <f t="shared" si="18"/>
        <v>4842</v>
      </c>
      <c r="O60" s="40">
        <f t="shared" si="18"/>
        <v>6687</v>
      </c>
      <c r="P60" s="40">
        <f t="shared" si="18"/>
        <v>7756</v>
      </c>
      <c r="Q60" s="40">
        <f t="shared" si="18"/>
        <v>722</v>
      </c>
      <c r="R60" s="40">
        <f t="shared" si="18"/>
        <v>1578</v>
      </c>
      <c r="S60" s="40">
        <f t="shared" si="18"/>
        <v>1721</v>
      </c>
      <c r="T60" s="40">
        <f t="shared" si="18"/>
        <v>7737</v>
      </c>
      <c r="U60" s="40">
        <f t="shared" si="18"/>
        <v>23861</v>
      </c>
      <c r="V60" s="40">
        <f t="shared" si="18"/>
        <v>10771</v>
      </c>
      <c r="W60" s="40">
        <f t="shared" si="18"/>
        <v>3206</v>
      </c>
      <c r="X60" s="40">
        <f t="shared" si="18"/>
        <v>693</v>
      </c>
      <c r="Y60" s="40">
        <f t="shared" si="18"/>
        <v>3595</v>
      </c>
    </row>
    <row r="61" spans="1:25" x14ac:dyDescent="0.25">
      <c r="A61" s="23"/>
      <c r="B61" s="162" t="s">
        <v>10</v>
      </c>
      <c r="C61" s="163"/>
      <c r="D61" s="163"/>
      <c r="E61" s="163"/>
      <c r="F61" s="163"/>
      <c r="G61" s="163"/>
      <c r="H61" s="163"/>
      <c r="I61" s="163"/>
      <c r="J61" s="163"/>
      <c r="K61" s="163"/>
      <c r="L61" s="163"/>
      <c r="M61" s="163"/>
      <c r="N61" s="163"/>
      <c r="O61" s="163"/>
      <c r="P61" s="163"/>
      <c r="Q61" s="163"/>
      <c r="R61" s="163"/>
      <c r="S61" s="163"/>
      <c r="T61" s="163"/>
      <c r="U61" s="163"/>
      <c r="V61" s="163"/>
      <c r="W61" s="163"/>
      <c r="X61" s="163"/>
      <c r="Y61" s="164"/>
    </row>
    <row r="62" spans="1:25" x14ac:dyDescent="0.25">
      <c r="A62" s="23"/>
      <c r="B62" s="168" t="s">
        <v>72</v>
      </c>
      <c r="C62" s="169"/>
      <c r="D62" s="169"/>
      <c r="E62" s="169"/>
      <c r="F62" s="169"/>
      <c r="G62" s="169"/>
      <c r="H62" s="169"/>
      <c r="I62" s="169"/>
      <c r="J62" s="169"/>
      <c r="K62" s="169"/>
      <c r="L62" s="169"/>
      <c r="M62" s="169"/>
      <c r="N62" s="169"/>
      <c r="O62" s="169"/>
      <c r="P62" s="169"/>
      <c r="Q62" s="169"/>
      <c r="R62" s="169"/>
      <c r="S62" s="169"/>
      <c r="T62" s="169"/>
      <c r="U62" s="169"/>
      <c r="V62" s="169"/>
      <c r="W62" s="169"/>
      <c r="X62" s="169"/>
      <c r="Y62" s="170"/>
    </row>
    <row r="63" spans="1:25" ht="36" x14ac:dyDescent="0.25">
      <c r="A63" s="23">
        <v>35</v>
      </c>
      <c r="B63" s="139" t="s">
        <v>99</v>
      </c>
      <c r="C63" s="3" t="s">
        <v>108</v>
      </c>
      <c r="D63" s="32" t="s">
        <v>309</v>
      </c>
      <c r="E63" s="2">
        <v>2</v>
      </c>
      <c r="F63" s="62">
        <f t="shared" ref="F63:F76" si="19">SUM(G63:Y63)</f>
        <v>0</v>
      </c>
      <c r="G63" s="62">
        <v>0</v>
      </c>
      <c r="H63" s="1" t="s">
        <v>46</v>
      </c>
      <c r="I63" s="1" t="s">
        <v>46</v>
      </c>
      <c r="J63" s="1" t="s">
        <v>46</v>
      </c>
      <c r="K63" s="1" t="s">
        <v>46</v>
      </c>
      <c r="L63" s="1" t="s">
        <v>46</v>
      </c>
      <c r="M63" s="1" t="s">
        <v>46</v>
      </c>
      <c r="N63" s="1" t="s">
        <v>46</v>
      </c>
      <c r="O63" s="1" t="s">
        <v>46</v>
      </c>
      <c r="P63" s="1" t="s">
        <v>46</v>
      </c>
      <c r="Q63" s="1" t="s">
        <v>46</v>
      </c>
      <c r="R63" s="1" t="s">
        <v>46</v>
      </c>
      <c r="S63" s="1" t="s">
        <v>46</v>
      </c>
      <c r="T63" s="1" t="s">
        <v>46</v>
      </c>
      <c r="U63" s="1" t="s">
        <v>46</v>
      </c>
      <c r="V63" s="1" t="s">
        <v>46</v>
      </c>
      <c r="W63" s="1" t="s">
        <v>46</v>
      </c>
      <c r="X63" s="1" t="s">
        <v>46</v>
      </c>
      <c r="Y63" s="1" t="s">
        <v>46</v>
      </c>
    </row>
    <row r="64" spans="1:25" ht="102.75" customHeight="1" x14ac:dyDescent="0.25">
      <c r="A64" s="23">
        <v>36</v>
      </c>
      <c r="B64" s="29" t="s">
        <v>322</v>
      </c>
      <c r="C64" s="3" t="s">
        <v>108</v>
      </c>
      <c r="D64" s="32" t="s">
        <v>309</v>
      </c>
      <c r="E64" s="2">
        <v>2</v>
      </c>
      <c r="F64" s="62">
        <f t="shared" si="19"/>
        <v>0</v>
      </c>
      <c r="G64" s="62">
        <v>0</v>
      </c>
      <c r="H64" s="1" t="s">
        <v>46</v>
      </c>
      <c r="I64" s="1" t="s">
        <v>46</v>
      </c>
      <c r="J64" s="1" t="s">
        <v>46</v>
      </c>
      <c r="K64" s="1" t="s">
        <v>46</v>
      </c>
      <c r="L64" s="1" t="s">
        <v>46</v>
      </c>
      <c r="M64" s="1" t="s">
        <v>46</v>
      </c>
      <c r="N64" s="1" t="s">
        <v>46</v>
      </c>
      <c r="O64" s="1" t="s">
        <v>46</v>
      </c>
      <c r="P64" s="1" t="s">
        <v>46</v>
      </c>
      <c r="Q64" s="1" t="s">
        <v>46</v>
      </c>
      <c r="R64" s="1" t="s">
        <v>46</v>
      </c>
      <c r="S64" s="1" t="s">
        <v>46</v>
      </c>
      <c r="T64" s="1" t="s">
        <v>46</v>
      </c>
      <c r="U64" s="1" t="s">
        <v>46</v>
      </c>
      <c r="V64" s="1" t="s">
        <v>46</v>
      </c>
      <c r="W64" s="1" t="s">
        <v>46</v>
      </c>
      <c r="X64" s="1" t="s">
        <v>46</v>
      </c>
      <c r="Y64" s="1" t="s">
        <v>46</v>
      </c>
    </row>
    <row r="65" spans="1:25" ht="36" x14ac:dyDescent="0.25">
      <c r="A65" s="23">
        <v>37</v>
      </c>
      <c r="B65" s="29" t="s">
        <v>100</v>
      </c>
      <c r="C65" s="3" t="s">
        <v>108</v>
      </c>
      <c r="D65" s="32" t="s">
        <v>309</v>
      </c>
      <c r="E65" s="2">
        <v>2</v>
      </c>
      <c r="F65" s="62">
        <f t="shared" si="19"/>
        <v>56</v>
      </c>
      <c r="G65" s="62">
        <v>56</v>
      </c>
      <c r="H65" s="1" t="s">
        <v>46</v>
      </c>
      <c r="I65" s="1" t="s">
        <v>46</v>
      </c>
      <c r="J65" s="1" t="s">
        <v>46</v>
      </c>
      <c r="K65" s="1" t="s">
        <v>46</v>
      </c>
      <c r="L65" s="1" t="s">
        <v>46</v>
      </c>
      <c r="M65" s="1" t="s">
        <v>46</v>
      </c>
      <c r="N65" s="1" t="s">
        <v>46</v>
      </c>
      <c r="O65" s="1" t="s">
        <v>46</v>
      </c>
      <c r="P65" s="1" t="s">
        <v>46</v>
      </c>
      <c r="Q65" s="1" t="s">
        <v>46</v>
      </c>
      <c r="R65" s="1" t="s">
        <v>46</v>
      </c>
      <c r="S65" s="1" t="s">
        <v>46</v>
      </c>
      <c r="T65" s="1" t="s">
        <v>46</v>
      </c>
      <c r="U65" s="1" t="s">
        <v>46</v>
      </c>
      <c r="V65" s="1" t="s">
        <v>46</v>
      </c>
      <c r="W65" s="1" t="s">
        <v>46</v>
      </c>
      <c r="X65" s="1" t="s">
        <v>46</v>
      </c>
      <c r="Y65" s="1" t="s">
        <v>46</v>
      </c>
    </row>
    <row r="66" spans="1:25" ht="45" x14ac:dyDescent="0.25">
      <c r="A66" s="23">
        <v>38</v>
      </c>
      <c r="B66" s="29" t="s">
        <v>52</v>
      </c>
      <c r="C66" s="3" t="s">
        <v>108</v>
      </c>
      <c r="D66" s="32" t="s">
        <v>309</v>
      </c>
      <c r="E66" s="2">
        <v>2</v>
      </c>
      <c r="F66" s="62">
        <f t="shared" si="19"/>
        <v>38</v>
      </c>
      <c r="G66" s="62">
        <v>38</v>
      </c>
      <c r="H66" s="1" t="s">
        <v>46</v>
      </c>
      <c r="I66" s="1" t="s">
        <v>46</v>
      </c>
      <c r="J66" s="1" t="s">
        <v>46</v>
      </c>
      <c r="K66" s="1" t="s">
        <v>46</v>
      </c>
      <c r="L66" s="1" t="s">
        <v>46</v>
      </c>
      <c r="M66" s="1" t="s">
        <v>46</v>
      </c>
      <c r="N66" s="1" t="s">
        <v>46</v>
      </c>
      <c r="O66" s="1" t="s">
        <v>46</v>
      </c>
      <c r="P66" s="1" t="s">
        <v>46</v>
      </c>
      <c r="Q66" s="1" t="s">
        <v>46</v>
      </c>
      <c r="R66" s="1" t="s">
        <v>46</v>
      </c>
      <c r="S66" s="1" t="s">
        <v>46</v>
      </c>
      <c r="T66" s="1" t="s">
        <v>46</v>
      </c>
      <c r="U66" s="1" t="s">
        <v>46</v>
      </c>
      <c r="V66" s="1" t="s">
        <v>46</v>
      </c>
      <c r="W66" s="1" t="s">
        <v>46</v>
      </c>
      <c r="X66" s="1" t="s">
        <v>46</v>
      </c>
      <c r="Y66" s="1" t="s">
        <v>46</v>
      </c>
    </row>
    <row r="67" spans="1:25" ht="36" x14ac:dyDescent="0.25">
      <c r="A67" s="23">
        <v>39</v>
      </c>
      <c r="B67" s="29" t="s">
        <v>53</v>
      </c>
      <c r="C67" s="3" t="s">
        <v>108</v>
      </c>
      <c r="D67" s="32" t="s">
        <v>309</v>
      </c>
      <c r="E67" s="2">
        <v>2</v>
      </c>
      <c r="F67" s="62">
        <f t="shared" si="19"/>
        <v>7</v>
      </c>
      <c r="G67" s="62">
        <v>7</v>
      </c>
      <c r="H67" s="1" t="s">
        <v>46</v>
      </c>
      <c r="I67" s="1" t="s">
        <v>46</v>
      </c>
      <c r="J67" s="1" t="s">
        <v>46</v>
      </c>
      <c r="K67" s="1" t="s">
        <v>46</v>
      </c>
      <c r="L67" s="1" t="s">
        <v>46</v>
      </c>
      <c r="M67" s="1" t="s">
        <v>46</v>
      </c>
      <c r="N67" s="1" t="s">
        <v>46</v>
      </c>
      <c r="O67" s="1" t="s">
        <v>46</v>
      </c>
      <c r="P67" s="1" t="s">
        <v>46</v>
      </c>
      <c r="Q67" s="1" t="s">
        <v>46</v>
      </c>
      <c r="R67" s="1" t="s">
        <v>46</v>
      </c>
      <c r="S67" s="1" t="s">
        <v>46</v>
      </c>
      <c r="T67" s="1" t="s">
        <v>46</v>
      </c>
      <c r="U67" s="1" t="s">
        <v>46</v>
      </c>
      <c r="V67" s="1" t="s">
        <v>46</v>
      </c>
      <c r="W67" s="1" t="s">
        <v>46</v>
      </c>
      <c r="X67" s="1" t="s">
        <v>46</v>
      </c>
      <c r="Y67" s="1" t="s">
        <v>46</v>
      </c>
    </row>
    <row r="68" spans="1:25" ht="45" x14ac:dyDescent="0.25">
      <c r="A68" s="23">
        <v>40</v>
      </c>
      <c r="B68" s="29" t="s">
        <v>54</v>
      </c>
      <c r="C68" s="3" t="s">
        <v>108</v>
      </c>
      <c r="D68" s="32" t="s">
        <v>309</v>
      </c>
      <c r="E68" s="2">
        <v>2</v>
      </c>
      <c r="F68" s="62">
        <f t="shared" si="19"/>
        <v>17</v>
      </c>
      <c r="G68" s="62">
        <v>17</v>
      </c>
      <c r="H68" s="1" t="s">
        <v>46</v>
      </c>
      <c r="I68" s="1" t="s">
        <v>46</v>
      </c>
      <c r="J68" s="1" t="s">
        <v>46</v>
      </c>
      <c r="K68" s="1" t="s">
        <v>46</v>
      </c>
      <c r="L68" s="1" t="s">
        <v>46</v>
      </c>
      <c r="M68" s="1" t="s">
        <v>46</v>
      </c>
      <c r="N68" s="1" t="s">
        <v>46</v>
      </c>
      <c r="O68" s="1" t="s">
        <v>46</v>
      </c>
      <c r="P68" s="1" t="s">
        <v>46</v>
      </c>
      <c r="Q68" s="1" t="s">
        <v>46</v>
      </c>
      <c r="R68" s="1" t="s">
        <v>46</v>
      </c>
      <c r="S68" s="1" t="s">
        <v>46</v>
      </c>
      <c r="T68" s="1" t="s">
        <v>46</v>
      </c>
      <c r="U68" s="1" t="s">
        <v>46</v>
      </c>
      <c r="V68" s="1" t="s">
        <v>46</v>
      </c>
      <c r="W68" s="1" t="s">
        <v>46</v>
      </c>
      <c r="X68" s="1" t="s">
        <v>46</v>
      </c>
      <c r="Y68" s="1" t="s">
        <v>46</v>
      </c>
    </row>
    <row r="69" spans="1:25" ht="45" x14ac:dyDescent="0.25">
      <c r="A69" s="23">
        <v>41</v>
      </c>
      <c r="B69" s="29" t="s">
        <v>85</v>
      </c>
      <c r="C69" s="3" t="s">
        <v>108</v>
      </c>
      <c r="D69" s="32" t="s">
        <v>309</v>
      </c>
      <c r="E69" s="2">
        <v>2</v>
      </c>
      <c r="F69" s="62">
        <f t="shared" si="19"/>
        <v>50</v>
      </c>
      <c r="G69" s="62">
        <v>50</v>
      </c>
      <c r="H69" s="1" t="s">
        <v>46</v>
      </c>
      <c r="I69" s="1" t="s">
        <v>46</v>
      </c>
      <c r="J69" s="1" t="s">
        <v>46</v>
      </c>
      <c r="K69" s="1" t="s">
        <v>46</v>
      </c>
      <c r="L69" s="1" t="s">
        <v>46</v>
      </c>
      <c r="M69" s="1" t="s">
        <v>46</v>
      </c>
      <c r="N69" s="1" t="s">
        <v>46</v>
      </c>
      <c r="O69" s="1" t="s">
        <v>46</v>
      </c>
      <c r="P69" s="1" t="s">
        <v>46</v>
      </c>
      <c r="Q69" s="1" t="s">
        <v>46</v>
      </c>
      <c r="R69" s="1" t="s">
        <v>46</v>
      </c>
      <c r="S69" s="1" t="s">
        <v>46</v>
      </c>
      <c r="T69" s="1" t="s">
        <v>46</v>
      </c>
      <c r="U69" s="1" t="s">
        <v>46</v>
      </c>
      <c r="V69" s="1" t="s">
        <v>46</v>
      </c>
      <c r="W69" s="1" t="s">
        <v>46</v>
      </c>
      <c r="X69" s="1" t="s">
        <v>46</v>
      </c>
      <c r="Y69" s="1" t="s">
        <v>46</v>
      </c>
    </row>
    <row r="70" spans="1:25" ht="120" x14ac:dyDescent="0.25">
      <c r="A70" s="23">
        <v>42</v>
      </c>
      <c r="B70" s="29" t="s">
        <v>56</v>
      </c>
      <c r="C70" s="3" t="s">
        <v>108</v>
      </c>
      <c r="D70" s="32" t="s">
        <v>309</v>
      </c>
      <c r="E70" s="2">
        <v>2</v>
      </c>
      <c r="F70" s="62">
        <f t="shared" si="19"/>
        <v>1</v>
      </c>
      <c r="G70" s="62">
        <v>1</v>
      </c>
      <c r="H70" s="1" t="s">
        <v>46</v>
      </c>
      <c r="I70" s="1" t="s">
        <v>46</v>
      </c>
      <c r="J70" s="1" t="s">
        <v>46</v>
      </c>
      <c r="K70" s="1" t="s">
        <v>46</v>
      </c>
      <c r="L70" s="1" t="s">
        <v>46</v>
      </c>
      <c r="M70" s="1" t="s">
        <v>46</v>
      </c>
      <c r="N70" s="1" t="s">
        <v>46</v>
      </c>
      <c r="O70" s="1" t="s">
        <v>46</v>
      </c>
      <c r="P70" s="1" t="s">
        <v>46</v>
      </c>
      <c r="Q70" s="1" t="s">
        <v>46</v>
      </c>
      <c r="R70" s="1" t="s">
        <v>46</v>
      </c>
      <c r="S70" s="1" t="s">
        <v>46</v>
      </c>
      <c r="T70" s="1" t="s">
        <v>46</v>
      </c>
      <c r="U70" s="1" t="s">
        <v>46</v>
      </c>
      <c r="V70" s="1" t="s">
        <v>46</v>
      </c>
      <c r="W70" s="1" t="s">
        <v>46</v>
      </c>
      <c r="X70" s="1" t="s">
        <v>46</v>
      </c>
      <c r="Y70" s="1" t="s">
        <v>46</v>
      </c>
    </row>
    <row r="71" spans="1:25" ht="60" x14ac:dyDescent="0.25">
      <c r="A71" s="23">
        <v>43</v>
      </c>
      <c r="B71" s="29" t="s">
        <v>230</v>
      </c>
      <c r="C71" s="3" t="s">
        <v>108</v>
      </c>
      <c r="D71" s="32" t="s">
        <v>309</v>
      </c>
      <c r="E71" s="2">
        <v>2</v>
      </c>
      <c r="F71" s="62">
        <f t="shared" si="19"/>
        <v>0</v>
      </c>
      <c r="G71" s="62">
        <v>0</v>
      </c>
      <c r="H71" s="1" t="s">
        <v>46</v>
      </c>
      <c r="I71" s="1" t="s">
        <v>46</v>
      </c>
      <c r="J71" s="1" t="s">
        <v>46</v>
      </c>
      <c r="K71" s="1" t="s">
        <v>46</v>
      </c>
      <c r="L71" s="1" t="s">
        <v>46</v>
      </c>
      <c r="M71" s="1" t="s">
        <v>46</v>
      </c>
      <c r="N71" s="1" t="s">
        <v>46</v>
      </c>
      <c r="O71" s="1" t="s">
        <v>46</v>
      </c>
      <c r="P71" s="1" t="s">
        <v>46</v>
      </c>
      <c r="Q71" s="1" t="s">
        <v>46</v>
      </c>
      <c r="R71" s="1" t="s">
        <v>46</v>
      </c>
      <c r="S71" s="1" t="s">
        <v>46</v>
      </c>
      <c r="T71" s="1" t="s">
        <v>46</v>
      </c>
      <c r="U71" s="1" t="s">
        <v>46</v>
      </c>
      <c r="V71" s="1" t="s">
        <v>46</v>
      </c>
      <c r="W71" s="1" t="s">
        <v>46</v>
      </c>
      <c r="X71" s="1" t="s">
        <v>46</v>
      </c>
      <c r="Y71" s="1" t="s">
        <v>46</v>
      </c>
    </row>
    <row r="72" spans="1:25" ht="45" x14ac:dyDescent="0.25">
      <c r="A72" s="23">
        <v>44</v>
      </c>
      <c r="B72" s="29" t="s">
        <v>231</v>
      </c>
      <c r="C72" s="3" t="s">
        <v>108</v>
      </c>
      <c r="D72" s="32" t="s">
        <v>309</v>
      </c>
      <c r="E72" s="2">
        <v>2</v>
      </c>
      <c r="F72" s="62">
        <f t="shared" si="19"/>
        <v>18</v>
      </c>
      <c r="G72" s="62">
        <v>18</v>
      </c>
      <c r="H72" s="1" t="s">
        <v>46</v>
      </c>
      <c r="I72" s="1" t="s">
        <v>46</v>
      </c>
      <c r="J72" s="1" t="s">
        <v>46</v>
      </c>
      <c r="K72" s="1" t="s">
        <v>46</v>
      </c>
      <c r="L72" s="1" t="s">
        <v>46</v>
      </c>
      <c r="M72" s="1" t="s">
        <v>46</v>
      </c>
      <c r="N72" s="1" t="s">
        <v>46</v>
      </c>
      <c r="O72" s="1" t="s">
        <v>46</v>
      </c>
      <c r="P72" s="1" t="s">
        <v>46</v>
      </c>
      <c r="Q72" s="1" t="s">
        <v>46</v>
      </c>
      <c r="R72" s="1" t="s">
        <v>46</v>
      </c>
      <c r="S72" s="1" t="s">
        <v>46</v>
      </c>
      <c r="T72" s="1" t="s">
        <v>46</v>
      </c>
      <c r="U72" s="1" t="s">
        <v>46</v>
      </c>
      <c r="V72" s="1" t="s">
        <v>46</v>
      </c>
      <c r="W72" s="1" t="s">
        <v>46</v>
      </c>
      <c r="X72" s="1" t="s">
        <v>46</v>
      </c>
      <c r="Y72" s="1" t="s">
        <v>46</v>
      </c>
    </row>
    <row r="73" spans="1:25" ht="75" x14ac:dyDescent="0.25">
      <c r="A73" s="23">
        <v>45</v>
      </c>
      <c r="B73" s="29" t="s">
        <v>57</v>
      </c>
      <c r="C73" s="3" t="s">
        <v>108</v>
      </c>
      <c r="D73" s="32" t="s">
        <v>309</v>
      </c>
      <c r="E73" s="2">
        <v>2</v>
      </c>
      <c r="F73" s="62">
        <f t="shared" si="19"/>
        <v>8</v>
      </c>
      <c r="G73" s="62">
        <v>8</v>
      </c>
      <c r="H73" s="1" t="s">
        <v>46</v>
      </c>
      <c r="I73" s="1" t="s">
        <v>46</v>
      </c>
      <c r="J73" s="1" t="s">
        <v>46</v>
      </c>
      <c r="K73" s="1" t="s">
        <v>46</v>
      </c>
      <c r="L73" s="1" t="s">
        <v>46</v>
      </c>
      <c r="M73" s="1" t="s">
        <v>46</v>
      </c>
      <c r="N73" s="1" t="s">
        <v>46</v>
      </c>
      <c r="O73" s="1" t="s">
        <v>46</v>
      </c>
      <c r="P73" s="1" t="s">
        <v>46</v>
      </c>
      <c r="Q73" s="1" t="s">
        <v>46</v>
      </c>
      <c r="R73" s="1" t="s">
        <v>46</v>
      </c>
      <c r="S73" s="1" t="s">
        <v>46</v>
      </c>
      <c r="T73" s="1" t="s">
        <v>46</v>
      </c>
      <c r="U73" s="1" t="s">
        <v>46</v>
      </c>
      <c r="V73" s="1" t="s">
        <v>46</v>
      </c>
      <c r="W73" s="1" t="s">
        <v>46</v>
      </c>
      <c r="X73" s="1" t="s">
        <v>46</v>
      </c>
      <c r="Y73" s="1" t="s">
        <v>46</v>
      </c>
    </row>
    <row r="74" spans="1:25" ht="62.25" customHeight="1" x14ac:dyDescent="0.25">
      <c r="A74" s="23">
        <v>46</v>
      </c>
      <c r="B74" s="29" t="s">
        <v>58</v>
      </c>
      <c r="C74" s="3" t="s">
        <v>108</v>
      </c>
      <c r="D74" s="32" t="s">
        <v>309</v>
      </c>
      <c r="E74" s="2">
        <v>2</v>
      </c>
      <c r="F74" s="62">
        <f t="shared" si="19"/>
        <v>140</v>
      </c>
      <c r="G74" s="62">
        <v>140</v>
      </c>
      <c r="H74" s="1" t="s">
        <v>46</v>
      </c>
      <c r="I74" s="1" t="s">
        <v>46</v>
      </c>
      <c r="J74" s="1" t="s">
        <v>46</v>
      </c>
      <c r="K74" s="1" t="s">
        <v>46</v>
      </c>
      <c r="L74" s="1" t="s">
        <v>46</v>
      </c>
      <c r="M74" s="1" t="s">
        <v>46</v>
      </c>
      <c r="N74" s="1" t="s">
        <v>46</v>
      </c>
      <c r="O74" s="1" t="s">
        <v>46</v>
      </c>
      <c r="P74" s="1" t="s">
        <v>46</v>
      </c>
      <c r="Q74" s="1" t="s">
        <v>46</v>
      </c>
      <c r="R74" s="1" t="s">
        <v>46</v>
      </c>
      <c r="S74" s="1" t="s">
        <v>46</v>
      </c>
      <c r="T74" s="1" t="s">
        <v>46</v>
      </c>
      <c r="U74" s="1" t="s">
        <v>46</v>
      </c>
      <c r="V74" s="1" t="s">
        <v>46</v>
      </c>
      <c r="W74" s="1" t="s">
        <v>46</v>
      </c>
      <c r="X74" s="1" t="s">
        <v>46</v>
      </c>
      <c r="Y74" s="1" t="s">
        <v>46</v>
      </c>
    </row>
    <row r="75" spans="1:25" ht="36" x14ac:dyDescent="0.25">
      <c r="A75" s="23">
        <v>47</v>
      </c>
      <c r="B75" s="29" t="s">
        <v>60</v>
      </c>
      <c r="C75" s="3" t="s">
        <v>108</v>
      </c>
      <c r="D75" s="32" t="s">
        <v>309</v>
      </c>
      <c r="E75" s="2">
        <v>2</v>
      </c>
      <c r="F75" s="62">
        <f t="shared" si="19"/>
        <v>1</v>
      </c>
      <c r="G75" s="62">
        <v>1</v>
      </c>
      <c r="H75" s="1" t="s">
        <v>46</v>
      </c>
      <c r="I75" s="1" t="s">
        <v>46</v>
      </c>
      <c r="J75" s="1" t="s">
        <v>46</v>
      </c>
      <c r="K75" s="1" t="s">
        <v>46</v>
      </c>
      <c r="L75" s="1" t="s">
        <v>46</v>
      </c>
      <c r="M75" s="1" t="s">
        <v>46</v>
      </c>
      <c r="N75" s="1" t="s">
        <v>46</v>
      </c>
      <c r="O75" s="1" t="s">
        <v>46</v>
      </c>
      <c r="P75" s="1" t="s">
        <v>46</v>
      </c>
      <c r="Q75" s="1" t="s">
        <v>46</v>
      </c>
      <c r="R75" s="1" t="s">
        <v>46</v>
      </c>
      <c r="S75" s="1" t="s">
        <v>46</v>
      </c>
      <c r="T75" s="1" t="s">
        <v>46</v>
      </c>
      <c r="U75" s="1" t="s">
        <v>46</v>
      </c>
      <c r="V75" s="1" t="s">
        <v>46</v>
      </c>
      <c r="W75" s="1" t="s">
        <v>46</v>
      </c>
      <c r="X75" s="1" t="s">
        <v>46</v>
      </c>
      <c r="Y75" s="1" t="s">
        <v>46</v>
      </c>
    </row>
    <row r="76" spans="1:25" ht="60" x14ac:dyDescent="0.25">
      <c r="A76" s="23">
        <v>48</v>
      </c>
      <c r="B76" s="29" t="s">
        <v>19</v>
      </c>
      <c r="C76" s="3" t="s">
        <v>108</v>
      </c>
      <c r="D76" s="32" t="s">
        <v>309</v>
      </c>
      <c r="E76" s="2">
        <v>2</v>
      </c>
      <c r="F76" s="62">
        <f t="shared" si="19"/>
        <v>0</v>
      </c>
      <c r="G76" s="62">
        <v>0</v>
      </c>
      <c r="H76" s="1" t="s">
        <v>46</v>
      </c>
      <c r="I76" s="1" t="s">
        <v>46</v>
      </c>
      <c r="J76" s="1" t="s">
        <v>46</v>
      </c>
      <c r="K76" s="1" t="s">
        <v>46</v>
      </c>
      <c r="L76" s="1" t="s">
        <v>46</v>
      </c>
      <c r="M76" s="1" t="s">
        <v>46</v>
      </c>
      <c r="N76" s="1" t="s">
        <v>46</v>
      </c>
      <c r="O76" s="1" t="s">
        <v>46</v>
      </c>
      <c r="P76" s="1" t="s">
        <v>46</v>
      </c>
      <c r="Q76" s="1" t="s">
        <v>46</v>
      </c>
      <c r="R76" s="1" t="s">
        <v>46</v>
      </c>
      <c r="S76" s="1" t="s">
        <v>46</v>
      </c>
      <c r="T76" s="1" t="s">
        <v>46</v>
      </c>
      <c r="U76" s="1" t="s">
        <v>46</v>
      </c>
      <c r="V76" s="1" t="s">
        <v>46</v>
      </c>
      <c r="W76" s="1" t="s">
        <v>46</v>
      </c>
      <c r="X76" s="1" t="s">
        <v>46</v>
      </c>
      <c r="Y76" s="1" t="s">
        <v>46</v>
      </c>
    </row>
    <row r="77" spans="1:25" ht="36" x14ac:dyDescent="0.25">
      <c r="A77" s="23">
        <v>49</v>
      </c>
      <c r="B77" s="68" t="s">
        <v>323</v>
      </c>
      <c r="C77" s="3" t="s">
        <v>108</v>
      </c>
      <c r="D77" s="32" t="s">
        <v>309</v>
      </c>
      <c r="E77" s="2">
        <v>2</v>
      </c>
      <c r="F77" s="62">
        <f t="shared" ref="F77:F89" si="20">SUM(G77:Y77)</f>
        <v>254</v>
      </c>
      <c r="G77" s="62">
        <v>254</v>
      </c>
      <c r="H77" s="1" t="s">
        <v>46</v>
      </c>
      <c r="I77" s="1" t="s">
        <v>46</v>
      </c>
      <c r="J77" s="1" t="s">
        <v>46</v>
      </c>
      <c r="K77" s="1" t="s">
        <v>46</v>
      </c>
      <c r="L77" s="1" t="s">
        <v>46</v>
      </c>
      <c r="M77" s="1" t="s">
        <v>46</v>
      </c>
      <c r="N77" s="1" t="s">
        <v>46</v>
      </c>
      <c r="O77" s="1" t="s">
        <v>46</v>
      </c>
      <c r="P77" s="1" t="s">
        <v>46</v>
      </c>
      <c r="Q77" s="1" t="s">
        <v>46</v>
      </c>
      <c r="R77" s="1" t="s">
        <v>46</v>
      </c>
      <c r="S77" s="1" t="s">
        <v>46</v>
      </c>
      <c r="T77" s="1" t="s">
        <v>46</v>
      </c>
      <c r="U77" s="1" t="s">
        <v>46</v>
      </c>
      <c r="V77" s="1" t="s">
        <v>46</v>
      </c>
      <c r="W77" s="1" t="s">
        <v>46</v>
      </c>
      <c r="X77" s="1" t="s">
        <v>46</v>
      </c>
      <c r="Y77" s="1" t="s">
        <v>46</v>
      </c>
    </row>
    <row r="78" spans="1:25" ht="45" x14ac:dyDescent="0.25">
      <c r="A78" s="23">
        <v>50</v>
      </c>
      <c r="B78" s="68" t="s">
        <v>55</v>
      </c>
      <c r="C78" s="3" t="s">
        <v>108</v>
      </c>
      <c r="D78" s="32" t="s">
        <v>309</v>
      </c>
      <c r="E78" s="2">
        <v>2</v>
      </c>
      <c r="F78" s="62">
        <f t="shared" si="20"/>
        <v>139</v>
      </c>
      <c r="G78" s="62">
        <v>139</v>
      </c>
      <c r="H78" s="1" t="s">
        <v>46</v>
      </c>
      <c r="I78" s="1" t="s">
        <v>46</v>
      </c>
      <c r="J78" s="1" t="s">
        <v>46</v>
      </c>
      <c r="K78" s="1" t="s">
        <v>46</v>
      </c>
      <c r="L78" s="1" t="s">
        <v>46</v>
      </c>
      <c r="M78" s="1" t="s">
        <v>46</v>
      </c>
      <c r="N78" s="1" t="s">
        <v>46</v>
      </c>
      <c r="O78" s="1" t="s">
        <v>46</v>
      </c>
      <c r="P78" s="1" t="s">
        <v>46</v>
      </c>
      <c r="Q78" s="1" t="s">
        <v>46</v>
      </c>
      <c r="R78" s="1" t="s">
        <v>46</v>
      </c>
      <c r="S78" s="1" t="s">
        <v>46</v>
      </c>
      <c r="T78" s="1" t="s">
        <v>46</v>
      </c>
      <c r="U78" s="1" t="s">
        <v>46</v>
      </c>
      <c r="V78" s="1" t="s">
        <v>46</v>
      </c>
      <c r="W78" s="1" t="s">
        <v>46</v>
      </c>
      <c r="X78" s="1" t="s">
        <v>46</v>
      </c>
      <c r="Y78" s="1" t="s">
        <v>46</v>
      </c>
    </row>
    <row r="79" spans="1:25" ht="60" x14ac:dyDescent="0.25">
      <c r="A79" s="23"/>
      <c r="B79" s="68" t="s">
        <v>18</v>
      </c>
      <c r="C79" s="3" t="s">
        <v>108</v>
      </c>
      <c r="D79" s="32" t="s">
        <v>309</v>
      </c>
      <c r="E79" s="2">
        <v>2</v>
      </c>
      <c r="F79" s="62">
        <f t="shared" si="20"/>
        <v>22</v>
      </c>
      <c r="G79" s="62">
        <v>22</v>
      </c>
      <c r="H79" s="1" t="s">
        <v>46</v>
      </c>
      <c r="I79" s="1" t="s">
        <v>46</v>
      </c>
      <c r="J79" s="1" t="s">
        <v>46</v>
      </c>
      <c r="K79" s="1" t="s">
        <v>46</v>
      </c>
      <c r="L79" s="1" t="s">
        <v>46</v>
      </c>
      <c r="M79" s="1" t="s">
        <v>46</v>
      </c>
      <c r="N79" s="1" t="s">
        <v>46</v>
      </c>
      <c r="O79" s="1" t="s">
        <v>46</v>
      </c>
      <c r="P79" s="1" t="s">
        <v>46</v>
      </c>
      <c r="Q79" s="1" t="s">
        <v>46</v>
      </c>
      <c r="R79" s="1" t="s">
        <v>46</v>
      </c>
      <c r="S79" s="1" t="s">
        <v>46</v>
      </c>
      <c r="T79" s="1" t="s">
        <v>46</v>
      </c>
      <c r="U79" s="1" t="s">
        <v>46</v>
      </c>
      <c r="V79" s="1" t="s">
        <v>46</v>
      </c>
      <c r="W79" s="1" t="s">
        <v>46</v>
      </c>
      <c r="X79" s="1" t="s">
        <v>46</v>
      </c>
      <c r="Y79" s="1" t="s">
        <v>46</v>
      </c>
    </row>
    <row r="80" spans="1:25" ht="36" x14ac:dyDescent="0.25">
      <c r="A80" s="23"/>
      <c r="B80" s="68" t="s">
        <v>59</v>
      </c>
      <c r="C80" s="3" t="s">
        <v>108</v>
      </c>
      <c r="D80" s="32" t="s">
        <v>309</v>
      </c>
      <c r="E80" s="2">
        <v>2</v>
      </c>
      <c r="F80" s="62">
        <f t="shared" si="20"/>
        <v>119</v>
      </c>
      <c r="G80" s="62">
        <v>119</v>
      </c>
      <c r="H80" s="1" t="s">
        <v>46</v>
      </c>
      <c r="I80" s="1" t="s">
        <v>46</v>
      </c>
      <c r="J80" s="1" t="s">
        <v>46</v>
      </c>
      <c r="K80" s="1" t="s">
        <v>46</v>
      </c>
      <c r="L80" s="1" t="s">
        <v>46</v>
      </c>
      <c r="M80" s="1" t="s">
        <v>46</v>
      </c>
      <c r="N80" s="1" t="s">
        <v>46</v>
      </c>
      <c r="O80" s="1" t="s">
        <v>46</v>
      </c>
      <c r="P80" s="1" t="s">
        <v>46</v>
      </c>
      <c r="Q80" s="1" t="s">
        <v>46</v>
      </c>
      <c r="R80" s="1" t="s">
        <v>46</v>
      </c>
      <c r="S80" s="1" t="s">
        <v>46</v>
      </c>
      <c r="T80" s="1" t="s">
        <v>46</v>
      </c>
      <c r="U80" s="1" t="s">
        <v>46</v>
      </c>
      <c r="V80" s="1" t="s">
        <v>46</v>
      </c>
      <c r="W80" s="1" t="s">
        <v>46</v>
      </c>
      <c r="X80" s="1" t="s">
        <v>46</v>
      </c>
      <c r="Y80" s="1" t="s">
        <v>46</v>
      </c>
    </row>
    <row r="81" spans="1:25" ht="45" x14ac:dyDescent="0.25">
      <c r="A81" s="23"/>
      <c r="B81" s="68" t="s">
        <v>61</v>
      </c>
      <c r="C81" s="3" t="s">
        <v>108</v>
      </c>
      <c r="D81" s="32" t="s">
        <v>309</v>
      </c>
      <c r="E81" s="2">
        <v>2</v>
      </c>
      <c r="F81" s="62">
        <f t="shared" si="20"/>
        <v>1</v>
      </c>
      <c r="G81" s="62">
        <v>1</v>
      </c>
      <c r="H81" s="1" t="s">
        <v>46</v>
      </c>
      <c r="I81" s="1" t="s">
        <v>46</v>
      </c>
      <c r="J81" s="1" t="s">
        <v>46</v>
      </c>
      <c r="K81" s="1" t="s">
        <v>46</v>
      </c>
      <c r="L81" s="1" t="s">
        <v>46</v>
      </c>
      <c r="M81" s="1" t="s">
        <v>46</v>
      </c>
      <c r="N81" s="1" t="s">
        <v>46</v>
      </c>
      <c r="O81" s="1" t="s">
        <v>46</v>
      </c>
      <c r="P81" s="1" t="s">
        <v>46</v>
      </c>
      <c r="Q81" s="1" t="s">
        <v>46</v>
      </c>
      <c r="R81" s="1" t="s">
        <v>46</v>
      </c>
      <c r="S81" s="1" t="s">
        <v>46</v>
      </c>
      <c r="T81" s="1" t="s">
        <v>46</v>
      </c>
      <c r="U81" s="1" t="s">
        <v>46</v>
      </c>
      <c r="V81" s="1" t="s">
        <v>46</v>
      </c>
      <c r="W81" s="1" t="s">
        <v>46</v>
      </c>
      <c r="X81" s="1" t="s">
        <v>46</v>
      </c>
      <c r="Y81" s="1" t="s">
        <v>46</v>
      </c>
    </row>
    <row r="82" spans="1:25" ht="36" x14ac:dyDescent="0.25">
      <c r="A82" s="23"/>
      <c r="B82" s="68" t="s">
        <v>232</v>
      </c>
      <c r="C82" s="3" t="s">
        <v>108</v>
      </c>
      <c r="D82" s="32" t="s">
        <v>309</v>
      </c>
      <c r="E82" s="2">
        <v>2</v>
      </c>
      <c r="F82" s="62">
        <f t="shared" si="20"/>
        <v>227</v>
      </c>
      <c r="G82" s="62">
        <v>227</v>
      </c>
      <c r="H82" s="1" t="s">
        <v>46</v>
      </c>
      <c r="I82" s="1" t="s">
        <v>46</v>
      </c>
      <c r="J82" s="1" t="s">
        <v>46</v>
      </c>
      <c r="K82" s="1" t="s">
        <v>46</v>
      </c>
      <c r="L82" s="1" t="s">
        <v>46</v>
      </c>
      <c r="M82" s="1" t="s">
        <v>46</v>
      </c>
      <c r="N82" s="1" t="s">
        <v>46</v>
      </c>
      <c r="O82" s="1" t="s">
        <v>46</v>
      </c>
      <c r="P82" s="1" t="s">
        <v>46</v>
      </c>
      <c r="Q82" s="1" t="s">
        <v>46</v>
      </c>
      <c r="R82" s="1" t="s">
        <v>46</v>
      </c>
      <c r="S82" s="1" t="s">
        <v>46</v>
      </c>
      <c r="T82" s="1" t="s">
        <v>46</v>
      </c>
      <c r="U82" s="1" t="s">
        <v>46</v>
      </c>
      <c r="V82" s="1" t="s">
        <v>46</v>
      </c>
      <c r="W82" s="1" t="s">
        <v>46</v>
      </c>
      <c r="X82" s="1" t="s">
        <v>46</v>
      </c>
      <c r="Y82" s="1" t="s">
        <v>46</v>
      </c>
    </row>
    <row r="83" spans="1:25" ht="36" x14ac:dyDescent="0.25">
      <c r="A83" s="23"/>
      <c r="B83" s="68" t="s">
        <v>62</v>
      </c>
      <c r="C83" s="3" t="s">
        <v>108</v>
      </c>
      <c r="D83" s="32" t="s">
        <v>309</v>
      </c>
      <c r="E83" s="2">
        <v>2</v>
      </c>
      <c r="F83" s="62">
        <f t="shared" si="20"/>
        <v>52</v>
      </c>
      <c r="G83" s="62">
        <v>52</v>
      </c>
      <c r="H83" s="1" t="s">
        <v>46</v>
      </c>
      <c r="I83" s="1" t="s">
        <v>46</v>
      </c>
      <c r="J83" s="1" t="s">
        <v>46</v>
      </c>
      <c r="K83" s="1" t="s">
        <v>46</v>
      </c>
      <c r="L83" s="1" t="s">
        <v>46</v>
      </c>
      <c r="M83" s="1" t="s">
        <v>46</v>
      </c>
      <c r="N83" s="1" t="s">
        <v>46</v>
      </c>
      <c r="O83" s="1" t="s">
        <v>46</v>
      </c>
      <c r="P83" s="1" t="s">
        <v>46</v>
      </c>
      <c r="Q83" s="1" t="s">
        <v>46</v>
      </c>
      <c r="R83" s="1" t="s">
        <v>46</v>
      </c>
      <c r="S83" s="1" t="s">
        <v>46</v>
      </c>
      <c r="T83" s="1" t="s">
        <v>46</v>
      </c>
      <c r="U83" s="1" t="s">
        <v>46</v>
      </c>
      <c r="V83" s="1" t="s">
        <v>46</v>
      </c>
      <c r="W83" s="1" t="s">
        <v>46</v>
      </c>
      <c r="X83" s="1" t="s">
        <v>46</v>
      </c>
      <c r="Y83" s="1" t="s">
        <v>46</v>
      </c>
    </row>
    <row r="84" spans="1:25" ht="36" x14ac:dyDescent="0.25">
      <c r="A84" s="23"/>
      <c r="B84" s="68" t="s">
        <v>63</v>
      </c>
      <c r="C84" s="3" t="s">
        <v>108</v>
      </c>
      <c r="D84" s="32" t="s">
        <v>309</v>
      </c>
      <c r="E84" s="2">
        <v>2</v>
      </c>
      <c r="F84" s="62">
        <f t="shared" si="20"/>
        <v>116</v>
      </c>
      <c r="G84" s="62">
        <v>116</v>
      </c>
      <c r="H84" s="1" t="s">
        <v>46</v>
      </c>
      <c r="I84" s="1" t="s">
        <v>46</v>
      </c>
      <c r="J84" s="1" t="s">
        <v>46</v>
      </c>
      <c r="K84" s="1" t="s">
        <v>46</v>
      </c>
      <c r="L84" s="1" t="s">
        <v>46</v>
      </c>
      <c r="M84" s="1" t="s">
        <v>46</v>
      </c>
      <c r="N84" s="1" t="s">
        <v>46</v>
      </c>
      <c r="O84" s="1" t="s">
        <v>46</v>
      </c>
      <c r="P84" s="1" t="s">
        <v>46</v>
      </c>
      <c r="Q84" s="1" t="s">
        <v>46</v>
      </c>
      <c r="R84" s="1" t="s">
        <v>46</v>
      </c>
      <c r="S84" s="1" t="s">
        <v>46</v>
      </c>
      <c r="T84" s="1" t="s">
        <v>46</v>
      </c>
      <c r="U84" s="1" t="s">
        <v>46</v>
      </c>
      <c r="V84" s="1" t="s">
        <v>46</v>
      </c>
      <c r="W84" s="1" t="s">
        <v>46</v>
      </c>
      <c r="X84" s="1" t="s">
        <v>46</v>
      </c>
      <c r="Y84" s="1" t="s">
        <v>46</v>
      </c>
    </row>
    <row r="85" spans="1:25" ht="36" x14ac:dyDescent="0.25">
      <c r="A85" s="23"/>
      <c r="B85" s="68" t="s">
        <v>64</v>
      </c>
      <c r="C85" s="3" t="s">
        <v>108</v>
      </c>
      <c r="D85" s="32" t="s">
        <v>309</v>
      </c>
      <c r="E85" s="2">
        <v>2</v>
      </c>
      <c r="F85" s="62">
        <f t="shared" si="20"/>
        <v>50</v>
      </c>
      <c r="G85" s="62">
        <v>50</v>
      </c>
      <c r="H85" s="1" t="s">
        <v>46</v>
      </c>
      <c r="I85" s="1" t="s">
        <v>46</v>
      </c>
      <c r="J85" s="1" t="s">
        <v>46</v>
      </c>
      <c r="K85" s="1" t="s">
        <v>46</v>
      </c>
      <c r="L85" s="1" t="s">
        <v>46</v>
      </c>
      <c r="M85" s="1" t="s">
        <v>46</v>
      </c>
      <c r="N85" s="1" t="s">
        <v>46</v>
      </c>
      <c r="O85" s="1" t="s">
        <v>46</v>
      </c>
      <c r="P85" s="1" t="s">
        <v>46</v>
      </c>
      <c r="Q85" s="1" t="s">
        <v>46</v>
      </c>
      <c r="R85" s="1" t="s">
        <v>46</v>
      </c>
      <c r="S85" s="1" t="s">
        <v>46</v>
      </c>
      <c r="T85" s="1" t="s">
        <v>46</v>
      </c>
      <c r="U85" s="1" t="s">
        <v>46</v>
      </c>
      <c r="V85" s="1" t="s">
        <v>46</v>
      </c>
      <c r="W85" s="1" t="s">
        <v>46</v>
      </c>
      <c r="X85" s="1" t="s">
        <v>46</v>
      </c>
      <c r="Y85" s="1" t="s">
        <v>46</v>
      </c>
    </row>
    <row r="86" spans="1:25" ht="45" x14ac:dyDescent="0.25">
      <c r="A86" s="23"/>
      <c r="B86" s="26" t="s">
        <v>344</v>
      </c>
      <c r="C86" s="3" t="s">
        <v>108</v>
      </c>
      <c r="D86" s="32" t="s">
        <v>309</v>
      </c>
      <c r="E86" s="2">
        <v>2</v>
      </c>
      <c r="F86" s="62">
        <f t="shared" si="20"/>
        <v>226</v>
      </c>
      <c r="G86" s="62">
        <v>226</v>
      </c>
      <c r="H86" s="1" t="s">
        <v>46</v>
      </c>
      <c r="I86" s="1" t="s">
        <v>46</v>
      </c>
      <c r="J86" s="1" t="s">
        <v>46</v>
      </c>
      <c r="K86" s="1" t="s">
        <v>46</v>
      </c>
      <c r="L86" s="1" t="s">
        <v>46</v>
      </c>
      <c r="M86" s="1" t="s">
        <v>46</v>
      </c>
      <c r="N86" s="1" t="s">
        <v>46</v>
      </c>
      <c r="O86" s="1" t="s">
        <v>46</v>
      </c>
      <c r="P86" s="1" t="s">
        <v>46</v>
      </c>
      <c r="Q86" s="1" t="s">
        <v>46</v>
      </c>
      <c r="R86" s="1" t="s">
        <v>46</v>
      </c>
      <c r="S86" s="1" t="s">
        <v>46</v>
      </c>
      <c r="T86" s="1" t="s">
        <v>46</v>
      </c>
      <c r="U86" s="1" t="s">
        <v>46</v>
      </c>
      <c r="V86" s="1" t="s">
        <v>46</v>
      </c>
      <c r="W86" s="1" t="s">
        <v>46</v>
      </c>
      <c r="X86" s="1" t="s">
        <v>46</v>
      </c>
      <c r="Y86" s="1" t="s">
        <v>46</v>
      </c>
    </row>
    <row r="87" spans="1:25" ht="36" x14ac:dyDescent="0.25">
      <c r="A87" s="23"/>
      <c r="B87" s="26" t="s">
        <v>65</v>
      </c>
      <c r="C87" s="3" t="s">
        <v>108</v>
      </c>
      <c r="D87" s="32" t="s">
        <v>309</v>
      </c>
      <c r="E87" s="2">
        <v>2</v>
      </c>
      <c r="F87" s="62">
        <f t="shared" si="20"/>
        <v>152</v>
      </c>
      <c r="G87" s="62">
        <v>152</v>
      </c>
      <c r="H87" s="1" t="s">
        <v>46</v>
      </c>
      <c r="I87" s="1" t="s">
        <v>46</v>
      </c>
      <c r="J87" s="1" t="s">
        <v>46</v>
      </c>
      <c r="K87" s="1" t="s">
        <v>46</v>
      </c>
      <c r="L87" s="1" t="s">
        <v>46</v>
      </c>
      <c r="M87" s="1" t="s">
        <v>46</v>
      </c>
      <c r="N87" s="1" t="s">
        <v>46</v>
      </c>
      <c r="O87" s="1" t="s">
        <v>46</v>
      </c>
      <c r="P87" s="1" t="s">
        <v>46</v>
      </c>
      <c r="Q87" s="1" t="s">
        <v>46</v>
      </c>
      <c r="R87" s="1" t="s">
        <v>46</v>
      </c>
      <c r="S87" s="1" t="s">
        <v>46</v>
      </c>
      <c r="T87" s="1" t="s">
        <v>46</v>
      </c>
      <c r="U87" s="1" t="s">
        <v>46</v>
      </c>
      <c r="V87" s="1" t="s">
        <v>46</v>
      </c>
      <c r="W87" s="1" t="s">
        <v>46</v>
      </c>
      <c r="X87" s="1" t="s">
        <v>46</v>
      </c>
      <c r="Y87" s="1" t="s">
        <v>46</v>
      </c>
    </row>
    <row r="88" spans="1:25" ht="45" x14ac:dyDescent="0.25">
      <c r="A88" s="23"/>
      <c r="B88" s="26" t="s">
        <v>66</v>
      </c>
      <c r="C88" s="3" t="s">
        <v>108</v>
      </c>
      <c r="D88" s="32" t="s">
        <v>309</v>
      </c>
      <c r="E88" s="2">
        <v>2</v>
      </c>
      <c r="F88" s="62">
        <f t="shared" si="20"/>
        <v>1</v>
      </c>
      <c r="G88" s="62">
        <v>1</v>
      </c>
      <c r="H88" s="1" t="s">
        <v>46</v>
      </c>
      <c r="I88" s="1" t="s">
        <v>46</v>
      </c>
      <c r="J88" s="1" t="s">
        <v>46</v>
      </c>
      <c r="K88" s="1" t="s">
        <v>46</v>
      </c>
      <c r="L88" s="1" t="s">
        <v>46</v>
      </c>
      <c r="M88" s="1" t="s">
        <v>46</v>
      </c>
      <c r="N88" s="1" t="s">
        <v>46</v>
      </c>
      <c r="O88" s="1" t="s">
        <v>46</v>
      </c>
      <c r="P88" s="1" t="s">
        <v>46</v>
      </c>
      <c r="Q88" s="1" t="s">
        <v>46</v>
      </c>
      <c r="R88" s="1" t="s">
        <v>46</v>
      </c>
      <c r="S88" s="1" t="s">
        <v>46</v>
      </c>
      <c r="T88" s="1" t="s">
        <v>46</v>
      </c>
      <c r="U88" s="1" t="s">
        <v>46</v>
      </c>
      <c r="V88" s="1" t="s">
        <v>46</v>
      </c>
      <c r="W88" s="1" t="s">
        <v>46</v>
      </c>
      <c r="X88" s="1" t="s">
        <v>46</v>
      </c>
      <c r="Y88" s="1" t="s">
        <v>46</v>
      </c>
    </row>
    <row r="89" spans="1:25" ht="90" x14ac:dyDescent="0.25">
      <c r="A89" s="23"/>
      <c r="B89" s="29" t="s">
        <v>91</v>
      </c>
      <c r="C89" s="3" t="s">
        <v>108</v>
      </c>
      <c r="D89" s="32" t="s">
        <v>309</v>
      </c>
      <c r="E89" s="2">
        <v>2</v>
      </c>
      <c r="F89" s="62">
        <f t="shared" si="20"/>
        <v>359</v>
      </c>
      <c r="G89" s="62">
        <v>359</v>
      </c>
      <c r="H89" s="1" t="s">
        <v>46</v>
      </c>
      <c r="I89" s="1" t="s">
        <v>46</v>
      </c>
      <c r="J89" s="1" t="s">
        <v>46</v>
      </c>
      <c r="K89" s="1" t="s">
        <v>46</v>
      </c>
      <c r="L89" s="1" t="s">
        <v>46</v>
      </c>
      <c r="M89" s="1" t="s">
        <v>46</v>
      </c>
      <c r="N89" s="1" t="s">
        <v>46</v>
      </c>
      <c r="O89" s="1" t="s">
        <v>46</v>
      </c>
      <c r="P89" s="1" t="s">
        <v>46</v>
      </c>
      <c r="Q89" s="1" t="s">
        <v>46</v>
      </c>
      <c r="R89" s="1" t="s">
        <v>46</v>
      </c>
      <c r="S89" s="1" t="s">
        <v>46</v>
      </c>
      <c r="T89" s="1" t="s">
        <v>46</v>
      </c>
      <c r="U89" s="1" t="s">
        <v>46</v>
      </c>
      <c r="V89" s="1" t="s">
        <v>46</v>
      </c>
      <c r="W89" s="1" t="s">
        <v>46</v>
      </c>
      <c r="X89" s="1" t="s">
        <v>46</v>
      </c>
      <c r="Y89" s="1" t="s">
        <v>46</v>
      </c>
    </row>
    <row r="90" spans="1:25" s="39" customFormat="1" x14ac:dyDescent="0.25">
      <c r="A90" s="109"/>
      <c r="B90" s="25" t="s">
        <v>73</v>
      </c>
      <c r="C90" s="113"/>
      <c r="D90" s="34"/>
      <c r="E90" s="12"/>
      <c r="F90" s="40">
        <f t="shared" ref="F90:Y90" si="21">SUM(F63:F89)</f>
        <v>2054</v>
      </c>
      <c r="G90" s="40">
        <f t="shared" si="21"/>
        <v>2054</v>
      </c>
      <c r="H90" s="40">
        <f t="shared" si="21"/>
        <v>0</v>
      </c>
      <c r="I90" s="40">
        <f t="shared" si="21"/>
        <v>0</v>
      </c>
      <c r="J90" s="40">
        <f t="shared" si="21"/>
        <v>0</v>
      </c>
      <c r="K90" s="40">
        <f t="shared" si="21"/>
        <v>0</v>
      </c>
      <c r="L90" s="40">
        <f t="shared" si="21"/>
        <v>0</v>
      </c>
      <c r="M90" s="40">
        <f t="shared" si="21"/>
        <v>0</v>
      </c>
      <c r="N90" s="40">
        <f t="shared" si="21"/>
        <v>0</v>
      </c>
      <c r="O90" s="40">
        <f t="shared" si="21"/>
        <v>0</v>
      </c>
      <c r="P90" s="40">
        <f t="shared" si="21"/>
        <v>0</v>
      </c>
      <c r="Q90" s="40">
        <f t="shared" si="21"/>
        <v>0</v>
      </c>
      <c r="R90" s="40">
        <f t="shared" si="21"/>
        <v>0</v>
      </c>
      <c r="S90" s="40">
        <f t="shared" si="21"/>
        <v>0</v>
      </c>
      <c r="T90" s="40">
        <f t="shared" si="21"/>
        <v>0</v>
      </c>
      <c r="U90" s="40">
        <f t="shared" si="21"/>
        <v>0</v>
      </c>
      <c r="V90" s="40">
        <f t="shared" si="21"/>
        <v>0</v>
      </c>
      <c r="W90" s="40">
        <f t="shared" si="21"/>
        <v>0</v>
      </c>
      <c r="X90" s="40">
        <f t="shared" si="21"/>
        <v>0</v>
      </c>
      <c r="Y90" s="40">
        <f t="shared" si="21"/>
        <v>0</v>
      </c>
    </row>
    <row r="91" spans="1:25" x14ac:dyDescent="0.25">
      <c r="A91" s="23"/>
      <c r="B91" s="168" t="s">
        <v>282</v>
      </c>
      <c r="C91" s="169"/>
      <c r="D91" s="169"/>
      <c r="E91" s="169"/>
      <c r="F91" s="169"/>
      <c r="G91" s="169"/>
      <c r="H91" s="169"/>
      <c r="I91" s="169"/>
      <c r="J91" s="169"/>
      <c r="K91" s="169"/>
      <c r="L91" s="169"/>
      <c r="M91" s="169"/>
      <c r="N91" s="169"/>
      <c r="O91" s="169"/>
      <c r="P91" s="169"/>
      <c r="Q91" s="169"/>
      <c r="R91" s="169"/>
      <c r="S91" s="169"/>
      <c r="T91" s="169"/>
      <c r="U91" s="169"/>
      <c r="V91" s="169"/>
      <c r="W91" s="169"/>
      <c r="X91" s="169"/>
      <c r="Y91" s="170"/>
    </row>
    <row r="92" spans="1:25" ht="75" x14ac:dyDescent="0.25">
      <c r="A92" s="23">
        <v>51</v>
      </c>
      <c r="B92" s="29" t="s">
        <v>283</v>
      </c>
      <c r="C92" s="3" t="s">
        <v>108</v>
      </c>
      <c r="D92" s="32" t="s">
        <v>321</v>
      </c>
      <c r="E92" s="2">
        <v>2</v>
      </c>
      <c r="F92" s="62">
        <f t="shared" ref="F92:F104" si="22">SUM(G92:Y92)</f>
        <v>2</v>
      </c>
      <c r="G92" s="62">
        <v>1</v>
      </c>
      <c r="H92" s="63">
        <v>0</v>
      </c>
      <c r="I92" s="63">
        <v>0</v>
      </c>
      <c r="J92" s="63">
        <v>0</v>
      </c>
      <c r="K92" s="63">
        <v>0</v>
      </c>
      <c r="L92" s="63">
        <v>0</v>
      </c>
      <c r="M92" s="63">
        <v>0</v>
      </c>
      <c r="N92" s="63">
        <v>0</v>
      </c>
      <c r="O92" s="63">
        <v>0</v>
      </c>
      <c r="P92" s="63">
        <v>0</v>
      </c>
      <c r="Q92" s="63">
        <v>0</v>
      </c>
      <c r="R92" s="63">
        <v>0</v>
      </c>
      <c r="S92" s="63">
        <v>0</v>
      </c>
      <c r="T92" s="63">
        <v>0</v>
      </c>
      <c r="U92" s="63">
        <v>1</v>
      </c>
      <c r="V92" s="63">
        <v>0</v>
      </c>
      <c r="W92" s="63">
        <v>0</v>
      </c>
      <c r="X92" s="63">
        <v>0</v>
      </c>
      <c r="Y92" s="63">
        <v>0</v>
      </c>
    </row>
    <row r="93" spans="1:25" ht="90" x14ac:dyDescent="0.25">
      <c r="A93" s="23">
        <v>52</v>
      </c>
      <c r="B93" s="29" t="s">
        <v>67</v>
      </c>
      <c r="C93" s="3" t="s">
        <v>108</v>
      </c>
      <c r="D93" s="32" t="s">
        <v>321</v>
      </c>
      <c r="E93" s="2">
        <v>2</v>
      </c>
      <c r="F93" s="62">
        <f t="shared" si="22"/>
        <v>1</v>
      </c>
      <c r="G93" s="62">
        <v>0</v>
      </c>
      <c r="H93" s="63">
        <v>0</v>
      </c>
      <c r="I93" s="63">
        <v>0</v>
      </c>
      <c r="J93" s="63">
        <v>0</v>
      </c>
      <c r="K93" s="63">
        <v>0</v>
      </c>
      <c r="L93" s="63">
        <v>0</v>
      </c>
      <c r="M93" s="63">
        <v>0</v>
      </c>
      <c r="N93" s="63">
        <v>0</v>
      </c>
      <c r="O93" s="63">
        <v>0</v>
      </c>
      <c r="P93" s="63">
        <v>0</v>
      </c>
      <c r="Q93" s="63">
        <v>0</v>
      </c>
      <c r="R93" s="63">
        <v>0</v>
      </c>
      <c r="S93" s="63">
        <v>0</v>
      </c>
      <c r="T93" s="63">
        <v>0</v>
      </c>
      <c r="U93" s="63">
        <v>1</v>
      </c>
      <c r="V93" s="63">
        <v>0</v>
      </c>
      <c r="W93" s="63">
        <v>0</v>
      </c>
      <c r="X93" s="63">
        <v>0</v>
      </c>
      <c r="Y93" s="63">
        <v>0</v>
      </c>
    </row>
    <row r="94" spans="1:25" ht="36" x14ac:dyDescent="0.25">
      <c r="A94" s="23">
        <v>53</v>
      </c>
      <c r="B94" s="29" t="s">
        <v>284</v>
      </c>
      <c r="C94" s="3" t="s">
        <v>108</v>
      </c>
      <c r="D94" s="32" t="s">
        <v>321</v>
      </c>
      <c r="E94" s="2">
        <v>2</v>
      </c>
      <c r="F94" s="62">
        <f t="shared" si="22"/>
        <v>31</v>
      </c>
      <c r="G94" s="62">
        <v>28</v>
      </c>
      <c r="H94" s="63">
        <v>1</v>
      </c>
      <c r="I94" s="63">
        <v>0</v>
      </c>
      <c r="J94" s="63">
        <v>0</v>
      </c>
      <c r="K94" s="63">
        <v>0</v>
      </c>
      <c r="L94" s="63">
        <v>0</v>
      </c>
      <c r="M94" s="63">
        <v>0</v>
      </c>
      <c r="N94" s="63">
        <v>2</v>
      </c>
      <c r="O94" s="63">
        <v>0</v>
      </c>
      <c r="P94" s="63">
        <v>0</v>
      </c>
      <c r="Q94" s="63">
        <v>0</v>
      </c>
      <c r="R94" s="63">
        <v>0</v>
      </c>
      <c r="S94" s="63">
        <v>0</v>
      </c>
      <c r="T94" s="63">
        <v>0</v>
      </c>
      <c r="U94" s="63">
        <v>0</v>
      </c>
      <c r="V94" s="63">
        <v>0</v>
      </c>
      <c r="W94" s="63">
        <v>0</v>
      </c>
      <c r="X94" s="63">
        <v>0</v>
      </c>
      <c r="Y94" s="63">
        <v>0</v>
      </c>
    </row>
    <row r="95" spans="1:25" ht="90" x14ac:dyDescent="0.25">
      <c r="A95" s="23">
        <v>54</v>
      </c>
      <c r="B95" s="29" t="s">
        <v>285</v>
      </c>
      <c r="C95" s="3" t="s">
        <v>108</v>
      </c>
      <c r="D95" s="32" t="s">
        <v>321</v>
      </c>
      <c r="E95" s="2">
        <v>2</v>
      </c>
      <c r="F95" s="62">
        <f t="shared" si="22"/>
        <v>79</v>
      </c>
      <c r="G95" s="62">
        <v>36</v>
      </c>
      <c r="H95" s="63">
        <v>1</v>
      </c>
      <c r="I95" s="63">
        <v>0</v>
      </c>
      <c r="J95" s="63">
        <v>0</v>
      </c>
      <c r="K95" s="63">
        <v>0</v>
      </c>
      <c r="L95" s="63">
        <v>0</v>
      </c>
      <c r="M95" s="63">
        <v>2</v>
      </c>
      <c r="N95" s="63">
        <v>37</v>
      </c>
      <c r="O95" s="63">
        <v>0</v>
      </c>
      <c r="P95" s="63">
        <v>0</v>
      </c>
      <c r="Q95" s="63">
        <v>0</v>
      </c>
      <c r="R95" s="63">
        <v>0</v>
      </c>
      <c r="S95" s="63">
        <v>0</v>
      </c>
      <c r="T95" s="63">
        <v>1</v>
      </c>
      <c r="U95" s="63">
        <v>0</v>
      </c>
      <c r="V95" s="63">
        <v>0</v>
      </c>
      <c r="W95" s="63">
        <v>0</v>
      </c>
      <c r="X95" s="63">
        <v>2</v>
      </c>
      <c r="Y95" s="63">
        <v>0</v>
      </c>
    </row>
    <row r="96" spans="1:25" ht="36" x14ac:dyDescent="0.25">
      <c r="A96" s="23">
        <v>55</v>
      </c>
      <c r="B96" s="29" t="s">
        <v>286</v>
      </c>
      <c r="C96" s="3" t="s">
        <v>108</v>
      </c>
      <c r="D96" s="32" t="s">
        <v>321</v>
      </c>
      <c r="E96" s="2">
        <v>2</v>
      </c>
      <c r="F96" s="62">
        <f t="shared" si="22"/>
        <v>26</v>
      </c>
      <c r="G96" s="62">
        <v>21</v>
      </c>
      <c r="H96" s="63">
        <v>0</v>
      </c>
      <c r="I96" s="63">
        <v>0</v>
      </c>
      <c r="J96" s="63">
        <v>0</v>
      </c>
      <c r="K96" s="63">
        <v>0</v>
      </c>
      <c r="L96" s="63">
        <v>0</v>
      </c>
      <c r="M96" s="63">
        <v>3</v>
      </c>
      <c r="N96" s="63">
        <v>1</v>
      </c>
      <c r="O96" s="63">
        <v>0</v>
      </c>
      <c r="P96" s="63">
        <v>0</v>
      </c>
      <c r="Q96" s="63">
        <v>0</v>
      </c>
      <c r="R96" s="63">
        <v>0</v>
      </c>
      <c r="S96" s="63">
        <v>0</v>
      </c>
      <c r="T96" s="63">
        <v>0</v>
      </c>
      <c r="U96" s="63">
        <v>1</v>
      </c>
      <c r="V96" s="63">
        <v>0</v>
      </c>
      <c r="W96" s="63">
        <v>0</v>
      </c>
      <c r="X96" s="63">
        <v>0</v>
      </c>
      <c r="Y96" s="63">
        <v>0</v>
      </c>
    </row>
    <row r="97" spans="1:25" ht="36" x14ac:dyDescent="0.25">
      <c r="A97" s="23">
        <v>56</v>
      </c>
      <c r="B97" s="29" t="s">
        <v>232</v>
      </c>
      <c r="C97" s="3" t="s">
        <v>108</v>
      </c>
      <c r="D97" s="32" t="s">
        <v>321</v>
      </c>
      <c r="E97" s="2">
        <v>2</v>
      </c>
      <c r="F97" s="62">
        <f t="shared" si="22"/>
        <v>36</v>
      </c>
      <c r="G97" s="62">
        <v>20</v>
      </c>
      <c r="H97" s="63">
        <v>1</v>
      </c>
      <c r="I97" s="63">
        <v>0</v>
      </c>
      <c r="J97" s="63">
        <v>0</v>
      </c>
      <c r="K97" s="63">
        <v>0</v>
      </c>
      <c r="L97" s="63">
        <v>0</v>
      </c>
      <c r="M97" s="63">
        <v>1</v>
      </c>
      <c r="N97" s="63">
        <v>7</v>
      </c>
      <c r="O97" s="63">
        <v>0</v>
      </c>
      <c r="P97" s="63">
        <v>0</v>
      </c>
      <c r="Q97" s="63">
        <v>0</v>
      </c>
      <c r="R97" s="63">
        <v>0</v>
      </c>
      <c r="S97" s="63">
        <v>0</v>
      </c>
      <c r="T97" s="63">
        <v>1</v>
      </c>
      <c r="U97" s="63">
        <v>5</v>
      </c>
      <c r="V97" s="63">
        <v>0</v>
      </c>
      <c r="W97" s="63">
        <v>0</v>
      </c>
      <c r="X97" s="63">
        <v>1</v>
      </c>
      <c r="Y97" s="63">
        <v>0</v>
      </c>
    </row>
    <row r="98" spans="1:25" ht="45" x14ac:dyDescent="0.25">
      <c r="A98" s="23">
        <v>57</v>
      </c>
      <c r="B98" s="29" t="s">
        <v>287</v>
      </c>
      <c r="C98" s="3" t="s">
        <v>108</v>
      </c>
      <c r="D98" s="32" t="s">
        <v>321</v>
      </c>
      <c r="E98" s="2">
        <v>2</v>
      </c>
      <c r="F98" s="62">
        <f t="shared" si="22"/>
        <v>1</v>
      </c>
      <c r="G98" s="62">
        <v>0</v>
      </c>
      <c r="H98" s="63">
        <v>0</v>
      </c>
      <c r="I98" s="63">
        <v>0</v>
      </c>
      <c r="J98" s="63">
        <v>0</v>
      </c>
      <c r="K98" s="63">
        <v>0</v>
      </c>
      <c r="L98" s="63">
        <v>0</v>
      </c>
      <c r="M98" s="63">
        <v>0</v>
      </c>
      <c r="N98" s="63">
        <v>0</v>
      </c>
      <c r="O98" s="63">
        <v>0</v>
      </c>
      <c r="P98" s="63">
        <v>0</v>
      </c>
      <c r="Q98" s="63">
        <v>0</v>
      </c>
      <c r="R98" s="63">
        <v>0</v>
      </c>
      <c r="S98" s="63">
        <v>0</v>
      </c>
      <c r="T98" s="63">
        <v>0</v>
      </c>
      <c r="U98" s="63">
        <v>1</v>
      </c>
      <c r="V98" s="63">
        <v>0</v>
      </c>
      <c r="W98" s="63">
        <v>0</v>
      </c>
      <c r="X98" s="63">
        <v>0</v>
      </c>
      <c r="Y98" s="63">
        <v>0</v>
      </c>
    </row>
    <row r="99" spans="1:25" ht="45" x14ac:dyDescent="0.25">
      <c r="A99" s="23">
        <v>58</v>
      </c>
      <c r="B99" s="29" t="s">
        <v>288</v>
      </c>
      <c r="C99" s="3" t="s">
        <v>108</v>
      </c>
      <c r="D99" s="32" t="s">
        <v>321</v>
      </c>
      <c r="E99" s="2">
        <v>2</v>
      </c>
      <c r="F99" s="62">
        <f t="shared" si="22"/>
        <v>4</v>
      </c>
      <c r="G99" s="62">
        <v>2</v>
      </c>
      <c r="H99" s="63">
        <v>2</v>
      </c>
      <c r="I99" s="63">
        <v>0</v>
      </c>
      <c r="J99" s="63">
        <v>0</v>
      </c>
      <c r="K99" s="63">
        <v>0</v>
      </c>
      <c r="L99" s="63">
        <v>0</v>
      </c>
      <c r="M99" s="63">
        <v>0</v>
      </c>
      <c r="N99" s="63">
        <v>0</v>
      </c>
      <c r="O99" s="63">
        <v>0</v>
      </c>
      <c r="P99" s="63">
        <v>0</v>
      </c>
      <c r="Q99" s="63">
        <v>0</v>
      </c>
      <c r="R99" s="63">
        <v>0</v>
      </c>
      <c r="S99" s="63">
        <v>0</v>
      </c>
      <c r="T99" s="63">
        <v>0</v>
      </c>
      <c r="U99" s="63">
        <v>0</v>
      </c>
      <c r="V99" s="63">
        <v>0</v>
      </c>
      <c r="W99" s="63">
        <v>0</v>
      </c>
      <c r="X99" s="63">
        <v>0</v>
      </c>
      <c r="Y99" s="63">
        <v>0</v>
      </c>
    </row>
    <row r="100" spans="1:25" ht="45" x14ac:dyDescent="0.25">
      <c r="A100" s="23">
        <v>59</v>
      </c>
      <c r="B100" s="29" t="s">
        <v>289</v>
      </c>
      <c r="C100" s="3" t="s">
        <v>108</v>
      </c>
      <c r="D100" s="32" t="s">
        <v>321</v>
      </c>
      <c r="E100" s="2">
        <v>2</v>
      </c>
      <c r="F100" s="62">
        <f t="shared" si="22"/>
        <v>77</v>
      </c>
      <c r="G100" s="62">
        <v>36</v>
      </c>
      <c r="H100" s="63">
        <v>1</v>
      </c>
      <c r="I100" s="63">
        <v>0</v>
      </c>
      <c r="J100" s="63">
        <v>0</v>
      </c>
      <c r="K100" s="63">
        <v>0</v>
      </c>
      <c r="L100" s="63">
        <v>0</v>
      </c>
      <c r="M100" s="63">
        <v>0</v>
      </c>
      <c r="N100" s="63">
        <v>38</v>
      </c>
      <c r="O100" s="63">
        <v>0</v>
      </c>
      <c r="P100" s="63">
        <v>0</v>
      </c>
      <c r="Q100" s="63">
        <v>0</v>
      </c>
      <c r="R100" s="63">
        <v>0</v>
      </c>
      <c r="S100" s="63">
        <v>0</v>
      </c>
      <c r="T100" s="63">
        <v>0</v>
      </c>
      <c r="U100" s="63">
        <v>2</v>
      </c>
      <c r="V100" s="63">
        <v>0</v>
      </c>
      <c r="W100" s="63">
        <v>0</v>
      </c>
      <c r="X100" s="63">
        <v>0</v>
      </c>
      <c r="Y100" s="63">
        <v>0</v>
      </c>
    </row>
    <row r="101" spans="1:25" ht="60" x14ac:dyDescent="0.25">
      <c r="A101" s="23">
        <v>60</v>
      </c>
      <c r="B101" s="29" t="s">
        <v>18</v>
      </c>
      <c r="C101" s="3" t="s">
        <v>108</v>
      </c>
      <c r="D101" s="32" t="s">
        <v>321</v>
      </c>
      <c r="E101" s="2">
        <v>2</v>
      </c>
      <c r="F101" s="62">
        <f t="shared" si="22"/>
        <v>1</v>
      </c>
      <c r="G101" s="62">
        <v>1</v>
      </c>
      <c r="H101" s="63">
        <v>0</v>
      </c>
      <c r="I101" s="63">
        <v>0</v>
      </c>
      <c r="J101" s="63">
        <v>0</v>
      </c>
      <c r="K101" s="63">
        <v>0</v>
      </c>
      <c r="L101" s="63">
        <v>0</v>
      </c>
      <c r="M101" s="63">
        <v>0</v>
      </c>
      <c r="N101" s="63">
        <v>0</v>
      </c>
      <c r="O101" s="63">
        <v>0</v>
      </c>
      <c r="P101" s="63">
        <v>0</v>
      </c>
      <c r="Q101" s="63">
        <v>0</v>
      </c>
      <c r="R101" s="63">
        <v>0</v>
      </c>
      <c r="S101" s="63">
        <v>0</v>
      </c>
      <c r="T101" s="63">
        <v>0</v>
      </c>
      <c r="U101" s="63">
        <v>0</v>
      </c>
      <c r="V101" s="63">
        <v>0</v>
      </c>
      <c r="W101" s="63">
        <v>0</v>
      </c>
      <c r="X101" s="63">
        <v>0</v>
      </c>
      <c r="Y101" s="63">
        <v>0</v>
      </c>
    </row>
    <row r="102" spans="1:25" ht="36" x14ac:dyDescent="0.25">
      <c r="A102" s="23">
        <v>61</v>
      </c>
      <c r="B102" s="29" t="s">
        <v>290</v>
      </c>
      <c r="C102" s="3" t="s">
        <v>108</v>
      </c>
      <c r="D102" s="32" t="s">
        <v>321</v>
      </c>
      <c r="E102" s="2">
        <v>2</v>
      </c>
      <c r="F102" s="62">
        <f t="shared" si="22"/>
        <v>14</v>
      </c>
      <c r="G102" s="62">
        <v>2</v>
      </c>
      <c r="H102" s="63">
        <v>0</v>
      </c>
      <c r="I102" s="63">
        <v>0</v>
      </c>
      <c r="J102" s="63">
        <v>0</v>
      </c>
      <c r="K102" s="63">
        <v>1</v>
      </c>
      <c r="L102" s="63">
        <v>0</v>
      </c>
      <c r="M102" s="63">
        <v>3</v>
      </c>
      <c r="N102" s="63">
        <v>3</v>
      </c>
      <c r="O102" s="63">
        <v>0</v>
      </c>
      <c r="P102" s="63">
        <v>0</v>
      </c>
      <c r="Q102" s="63">
        <v>0</v>
      </c>
      <c r="R102" s="63">
        <v>0</v>
      </c>
      <c r="S102" s="63">
        <v>0</v>
      </c>
      <c r="T102" s="63">
        <v>4</v>
      </c>
      <c r="U102" s="63">
        <v>0</v>
      </c>
      <c r="V102" s="63">
        <v>0</v>
      </c>
      <c r="W102" s="63">
        <v>1</v>
      </c>
      <c r="X102" s="63">
        <v>0</v>
      </c>
      <c r="Y102" s="63">
        <v>0</v>
      </c>
    </row>
    <row r="103" spans="1:25" ht="36" x14ac:dyDescent="0.25">
      <c r="A103" s="23">
        <v>62</v>
      </c>
      <c r="B103" s="29" t="s">
        <v>63</v>
      </c>
      <c r="C103" s="3" t="s">
        <v>108</v>
      </c>
      <c r="D103" s="32" t="s">
        <v>321</v>
      </c>
      <c r="E103" s="2">
        <v>2</v>
      </c>
      <c r="F103" s="62">
        <f t="shared" si="22"/>
        <v>16</v>
      </c>
      <c r="G103" s="62">
        <v>10</v>
      </c>
      <c r="H103" s="63">
        <v>0</v>
      </c>
      <c r="I103" s="63">
        <v>0</v>
      </c>
      <c r="J103" s="63">
        <v>0</v>
      </c>
      <c r="K103" s="63">
        <v>0</v>
      </c>
      <c r="L103" s="63">
        <v>0</v>
      </c>
      <c r="M103" s="63">
        <v>1</v>
      </c>
      <c r="N103" s="63">
        <v>2</v>
      </c>
      <c r="O103" s="63">
        <v>0</v>
      </c>
      <c r="P103" s="63">
        <v>0</v>
      </c>
      <c r="Q103" s="63">
        <v>0</v>
      </c>
      <c r="R103" s="63">
        <v>0</v>
      </c>
      <c r="S103" s="63">
        <v>0</v>
      </c>
      <c r="T103" s="63">
        <v>1</v>
      </c>
      <c r="U103" s="63">
        <v>2</v>
      </c>
      <c r="V103" s="63">
        <v>0</v>
      </c>
      <c r="W103" s="63">
        <v>0</v>
      </c>
      <c r="X103" s="63">
        <v>0</v>
      </c>
      <c r="Y103" s="63">
        <v>0</v>
      </c>
    </row>
    <row r="104" spans="1:25" ht="18.75" customHeight="1" x14ac:dyDescent="0.25">
      <c r="A104" s="23">
        <v>63</v>
      </c>
      <c r="B104" s="29" t="s">
        <v>62</v>
      </c>
      <c r="C104" s="3" t="s">
        <v>108</v>
      </c>
      <c r="D104" s="32" t="s">
        <v>321</v>
      </c>
      <c r="E104" s="2">
        <v>2</v>
      </c>
      <c r="F104" s="62">
        <f t="shared" si="22"/>
        <v>25</v>
      </c>
      <c r="G104" s="62">
        <v>14</v>
      </c>
      <c r="H104" s="63">
        <v>0</v>
      </c>
      <c r="I104" s="63">
        <v>0</v>
      </c>
      <c r="J104" s="63">
        <v>0</v>
      </c>
      <c r="K104" s="63">
        <v>0</v>
      </c>
      <c r="L104" s="63">
        <v>0</v>
      </c>
      <c r="M104" s="63">
        <v>3</v>
      </c>
      <c r="N104" s="63">
        <v>4</v>
      </c>
      <c r="O104" s="63">
        <v>0</v>
      </c>
      <c r="P104" s="63">
        <v>0</v>
      </c>
      <c r="Q104" s="63">
        <v>0</v>
      </c>
      <c r="R104" s="63">
        <v>0</v>
      </c>
      <c r="S104" s="63">
        <v>0</v>
      </c>
      <c r="T104" s="63">
        <v>2</v>
      </c>
      <c r="U104" s="63">
        <v>1</v>
      </c>
      <c r="V104" s="63">
        <v>0</v>
      </c>
      <c r="W104" s="63">
        <v>1</v>
      </c>
      <c r="X104" s="63">
        <v>0</v>
      </c>
      <c r="Y104" s="63">
        <v>0</v>
      </c>
    </row>
    <row r="105" spans="1:25" s="39" customFormat="1" x14ac:dyDescent="0.25">
      <c r="A105" s="109"/>
      <c r="B105" s="25" t="s">
        <v>73</v>
      </c>
      <c r="C105" s="113"/>
      <c r="D105" s="34"/>
      <c r="E105" s="12"/>
      <c r="F105" s="40">
        <f t="shared" ref="F105:Y105" si="23">SUM(F92:F104)</f>
        <v>313</v>
      </c>
      <c r="G105" s="40">
        <f t="shared" si="23"/>
        <v>171</v>
      </c>
      <c r="H105" s="40">
        <f t="shared" si="23"/>
        <v>6</v>
      </c>
      <c r="I105" s="40">
        <f t="shared" si="23"/>
        <v>0</v>
      </c>
      <c r="J105" s="40">
        <f t="shared" si="23"/>
        <v>0</v>
      </c>
      <c r="K105" s="40">
        <f t="shared" si="23"/>
        <v>1</v>
      </c>
      <c r="L105" s="40">
        <f t="shared" si="23"/>
        <v>0</v>
      </c>
      <c r="M105" s="40">
        <f t="shared" si="23"/>
        <v>13</v>
      </c>
      <c r="N105" s="40">
        <f t="shared" si="23"/>
        <v>94</v>
      </c>
      <c r="O105" s="40">
        <f t="shared" si="23"/>
        <v>0</v>
      </c>
      <c r="P105" s="40">
        <f t="shared" si="23"/>
        <v>0</v>
      </c>
      <c r="Q105" s="40">
        <f t="shared" si="23"/>
        <v>0</v>
      </c>
      <c r="R105" s="40">
        <f t="shared" si="23"/>
        <v>0</v>
      </c>
      <c r="S105" s="40">
        <f t="shared" si="23"/>
        <v>0</v>
      </c>
      <c r="T105" s="40">
        <f t="shared" si="23"/>
        <v>9</v>
      </c>
      <c r="U105" s="40">
        <f t="shared" si="23"/>
        <v>14</v>
      </c>
      <c r="V105" s="40">
        <f t="shared" si="23"/>
        <v>0</v>
      </c>
      <c r="W105" s="40">
        <f t="shared" si="23"/>
        <v>2</v>
      </c>
      <c r="X105" s="40">
        <f t="shared" si="23"/>
        <v>3</v>
      </c>
      <c r="Y105" s="40">
        <f t="shared" si="23"/>
        <v>0</v>
      </c>
    </row>
    <row r="106" spans="1:25" x14ac:dyDescent="0.25">
      <c r="A106" s="23"/>
      <c r="B106" s="187" t="s">
        <v>106</v>
      </c>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7"/>
    </row>
    <row r="107" spans="1:25" ht="36" x14ac:dyDescent="0.25">
      <c r="A107" s="23">
        <v>64</v>
      </c>
      <c r="B107" s="140" t="s">
        <v>267</v>
      </c>
      <c r="C107" s="3" t="s">
        <v>107</v>
      </c>
      <c r="D107" s="32" t="s">
        <v>319</v>
      </c>
      <c r="E107" s="2" t="s">
        <v>46</v>
      </c>
      <c r="F107" s="62">
        <f t="shared" ref="F107:F113" si="24">SUM(G107:Y107)</f>
        <v>122</v>
      </c>
      <c r="G107" s="62">
        <v>0</v>
      </c>
      <c r="H107" s="62">
        <v>0</v>
      </c>
      <c r="I107" s="62">
        <v>0</v>
      </c>
      <c r="J107" s="62"/>
      <c r="K107" s="62">
        <v>0</v>
      </c>
      <c r="L107" s="62">
        <v>0</v>
      </c>
      <c r="M107" s="62">
        <v>11</v>
      </c>
      <c r="N107" s="62">
        <v>0</v>
      </c>
      <c r="O107" s="62">
        <v>37</v>
      </c>
      <c r="P107" s="62">
        <v>0</v>
      </c>
      <c r="Q107" s="62">
        <v>0</v>
      </c>
      <c r="R107" s="62">
        <v>0</v>
      </c>
      <c r="S107" s="62">
        <v>0</v>
      </c>
      <c r="T107" s="62">
        <v>6</v>
      </c>
      <c r="U107" s="62">
        <v>0</v>
      </c>
      <c r="V107" s="62">
        <v>68</v>
      </c>
      <c r="W107" s="62">
        <v>0</v>
      </c>
      <c r="X107" s="62">
        <v>0</v>
      </c>
      <c r="Y107" s="62">
        <v>0</v>
      </c>
    </row>
    <row r="108" spans="1:25" ht="36" x14ac:dyDescent="0.25">
      <c r="A108" s="23">
        <v>65</v>
      </c>
      <c r="B108" s="69" t="s">
        <v>320</v>
      </c>
      <c r="C108" s="3" t="s">
        <v>107</v>
      </c>
      <c r="D108" s="32" t="s">
        <v>319</v>
      </c>
      <c r="E108" s="2" t="s">
        <v>46</v>
      </c>
      <c r="F108" s="62">
        <f t="shared" si="24"/>
        <v>0</v>
      </c>
      <c r="G108" s="62">
        <v>0</v>
      </c>
      <c r="H108" s="62">
        <v>0</v>
      </c>
      <c r="I108" s="62">
        <v>0</v>
      </c>
      <c r="J108" s="62"/>
      <c r="K108" s="62">
        <v>0</v>
      </c>
      <c r="L108" s="62">
        <v>0</v>
      </c>
      <c r="M108" s="62">
        <v>0</v>
      </c>
      <c r="N108" s="62">
        <v>0</v>
      </c>
      <c r="O108" s="62">
        <v>0</v>
      </c>
      <c r="P108" s="62">
        <v>0</v>
      </c>
      <c r="Q108" s="62">
        <v>0</v>
      </c>
      <c r="R108" s="62">
        <v>0</v>
      </c>
      <c r="S108" s="62">
        <v>0</v>
      </c>
      <c r="T108" s="62">
        <v>0</v>
      </c>
      <c r="U108" s="62">
        <v>0</v>
      </c>
      <c r="V108" s="62">
        <v>0</v>
      </c>
      <c r="W108" s="62">
        <v>0</v>
      </c>
      <c r="X108" s="62">
        <v>0</v>
      </c>
      <c r="Y108" s="62">
        <v>0</v>
      </c>
    </row>
    <row r="109" spans="1:25" ht="45" x14ac:dyDescent="0.25">
      <c r="A109" s="23">
        <v>66</v>
      </c>
      <c r="B109" s="69" t="s">
        <v>244</v>
      </c>
      <c r="C109" s="3" t="s">
        <v>107</v>
      </c>
      <c r="D109" s="32" t="s">
        <v>319</v>
      </c>
      <c r="E109" s="2" t="s">
        <v>46</v>
      </c>
      <c r="F109" s="62">
        <f t="shared" si="24"/>
        <v>0</v>
      </c>
      <c r="G109" s="62">
        <v>0</v>
      </c>
      <c r="H109" s="62">
        <v>0</v>
      </c>
      <c r="I109" s="63">
        <v>0</v>
      </c>
      <c r="J109" s="1"/>
      <c r="K109" s="63">
        <v>0</v>
      </c>
      <c r="L109" s="63">
        <v>0</v>
      </c>
      <c r="M109" s="63">
        <v>0</v>
      </c>
      <c r="N109" s="63">
        <v>0</v>
      </c>
      <c r="O109" s="63">
        <v>0</v>
      </c>
      <c r="P109" s="63">
        <v>0</v>
      </c>
      <c r="Q109" s="63">
        <v>0</v>
      </c>
      <c r="R109" s="63">
        <v>0</v>
      </c>
      <c r="S109" s="63">
        <v>0</v>
      </c>
      <c r="T109" s="63">
        <v>0</v>
      </c>
      <c r="U109" s="63">
        <v>0</v>
      </c>
      <c r="V109" s="63">
        <v>0</v>
      </c>
      <c r="W109" s="63">
        <v>0</v>
      </c>
      <c r="X109" s="63">
        <v>0</v>
      </c>
      <c r="Y109" s="63">
        <v>0</v>
      </c>
    </row>
    <row r="110" spans="1:25" ht="36" x14ac:dyDescent="0.25">
      <c r="A110" s="23">
        <v>67</v>
      </c>
      <c r="B110" s="69" t="s">
        <v>245</v>
      </c>
      <c r="C110" s="3" t="s">
        <v>107</v>
      </c>
      <c r="D110" s="32" t="s">
        <v>319</v>
      </c>
      <c r="E110" s="2">
        <v>2</v>
      </c>
      <c r="F110" s="62">
        <f t="shared" si="24"/>
        <v>40</v>
      </c>
      <c r="G110" s="62">
        <v>2</v>
      </c>
      <c r="H110" s="62">
        <v>1</v>
      </c>
      <c r="I110" s="63">
        <v>0</v>
      </c>
      <c r="J110" s="1"/>
      <c r="K110" s="63">
        <v>1</v>
      </c>
      <c r="L110" s="63">
        <v>0</v>
      </c>
      <c r="M110" s="63">
        <v>15</v>
      </c>
      <c r="N110" s="63">
        <v>0</v>
      </c>
      <c r="O110" s="63">
        <v>5</v>
      </c>
      <c r="P110" s="63">
        <v>0</v>
      </c>
      <c r="Q110" s="63">
        <v>0</v>
      </c>
      <c r="R110" s="63">
        <v>0</v>
      </c>
      <c r="S110" s="63">
        <v>0</v>
      </c>
      <c r="T110" s="63">
        <v>0</v>
      </c>
      <c r="U110" s="63">
        <v>7</v>
      </c>
      <c r="V110" s="63">
        <v>0</v>
      </c>
      <c r="W110" s="63">
        <v>6</v>
      </c>
      <c r="X110" s="63">
        <v>0</v>
      </c>
      <c r="Y110" s="63">
        <v>3</v>
      </c>
    </row>
    <row r="111" spans="1:25" ht="75" x14ac:dyDescent="0.25">
      <c r="A111" s="23">
        <v>68</v>
      </c>
      <c r="B111" s="69" t="s">
        <v>268</v>
      </c>
      <c r="C111" s="3" t="s">
        <v>107</v>
      </c>
      <c r="D111" s="32" t="s">
        <v>319</v>
      </c>
      <c r="E111" s="2">
        <v>2</v>
      </c>
      <c r="F111" s="62">
        <f t="shared" si="24"/>
        <v>35</v>
      </c>
      <c r="G111" s="62">
        <v>0</v>
      </c>
      <c r="H111" s="62">
        <v>0</v>
      </c>
      <c r="I111" s="63">
        <v>0</v>
      </c>
      <c r="J111" s="1"/>
      <c r="K111" s="63">
        <v>0</v>
      </c>
      <c r="L111" s="63">
        <v>0</v>
      </c>
      <c r="M111" s="63">
        <v>2</v>
      </c>
      <c r="N111" s="63">
        <v>0</v>
      </c>
      <c r="O111" s="63">
        <v>7</v>
      </c>
      <c r="P111" s="63">
        <v>0</v>
      </c>
      <c r="Q111" s="63">
        <v>0</v>
      </c>
      <c r="R111" s="63">
        <v>0</v>
      </c>
      <c r="S111" s="63">
        <v>0</v>
      </c>
      <c r="T111" s="63">
        <v>1</v>
      </c>
      <c r="U111" s="63">
        <v>3</v>
      </c>
      <c r="V111" s="63">
        <v>17</v>
      </c>
      <c r="W111" s="63">
        <v>5</v>
      </c>
      <c r="X111" s="63">
        <v>0</v>
      </c>
      <c r="Y111" s="63">
        <v>0</v>
      </c>
    </row>
    <row r="112" spans="1:25" ht="75" x14ac:dyDescent="0.25">
      <c r="A112" s="23">
        <v>69</v>
      </c>
      <c r="B112" s="69" t="s">
        <v>269</v>
      </c>
      <c r="C112" s="3" t="s">
        <v>107</v>
      </c>
      <c r="D112" s="32" t="s">
        <v>319</v>
      </c>
      <c r="E112" s="2" t="s">
        <v>46</v>
      </c>
      <c r="F112" s="62">
        <f t="shared" si="24"/>
        <v>0</v>
      </c>
      <c r="G112" s="62">
        <v>0</v>
      </c>
      <c r="H112" s="62">
        <v>0</v>
      </c>
      <c r="I112" s="63">
        <v>0</v>
      </c>
      <c r="J112" s="1"/>
      <c r="K112" s="63">
        <v>0</v>
      </c>
      <c r="L112" s="63">
        <v>0</v>
      </c>
      <c r="M112" s="63">
        <v>0</v>
      </c>
      <c r="N112" s="63">
        <v>0</v>
      </c>
      <c r="O112" s="63">
        <v>0</v>
      </c>
      <c r="P112" s="63">
        <v>0</v>
      </c>
      <c r="Q112" s="63">
        <v>0</v>
      </c>
      <c r="R112" s="63">
        <v>0</v>
      </c>
      <c r="S112" s="63">
        <v>0</v>
      </c>
      <c r="T112" s="63">
        <v>0</v>
      </c>
      <c r="U112" s="63">
        <v>0</v>
      </c>
      <c r="V112" s="63">
        <v>0</v>
      </c>
      <c r="W112" s="63">
        <v>0</v>
      </c>
      <c r="X112" s="63">
        <v>0</v>
      </c>
      <c r="Y112" s="63">
        <v>0</v>
      </c>
    </row>
    <row r="113" spans="1:25" ht="90" x14ac:dyDescent="0.25">
      <c r="A113" s="23">
        <v>70</v>
      </c>
      <c r="B113" s="69" t="s">
        <v>270</v>
      </c>
      <c r="C113" s="3" t="s">
        <v>107</v>
      </c>
      <c r="D113" s="32" t="s">
        <v>319</v>
      </c>
      <c r="E113" s="2" t="s">
        <v>46</v>
      </c>
      <c r="F113" s="62">
        <f t="shared" si="24"/>
        <v>0</v>
      </c>
      <c r="G113" s="62">
        <v>0</v>
      </c>
      <c r="H113" s="62">
        <v>0</v>
      </c>
      <c r="I113" s="63">
        <v>0</v>
      </c>
      <c r="J113" s="1"/>
      <c r="K113" s="63">
        <v>0</v>
      </c>
      <c r="L113" s="63">
        <v>0</v>
      </c>
      <c r="M113" s="63">
        <v>0</v>
      </c>
      <c r="N113" s="63">
        <v>0</v>
      </c>
      <c r="O113" s="63">
        <v>0</v>
      </c>
      <c r="P113" s="63">
        <v>0</v>
      </c>
      <c r="Q113" s="63">
        <v>0</v>
      </c>
      <c r="R113" s="63">
        <v>0</v>
      </c>
      <c r="S113" s="63">
        <v>0</v>
      </c>
      <c r="T113" s="63">
        <v>0</v>
      </c>
      <c r="U113" s="63">
        <v>0</v>
      </c>
      <c r="V113" s="63">
        <v>0</v>
      </c>
      <c r="W113" s="63">
        <v>0</v>
      </c>
      <c r="X113" s="63">
        <v>0</v>
      </c>
      <c r="Y113" s="63">
        <v>0</v>
      </c>
    </row>
    <row r="114" spans="1:25" s="39" customFormat="1" x14ac:dyDescent="0.25">
      <c r="A114" s="109"/>
      <c r="B114" s="25" t="s">
        <v>73</v>
      </c>
      <c r="C114" s="113"/>
      <c r="D114" s="34"/>
      <c r="E114" s="12"/>
      <c r="F114" s="66">
        <f>SUM(F107:F113)</f>
        <v>197</v>
      </c>
      <c r="G114" s="66">
        <f>SUM(G107:G113)</f>
        <v>2</v>
      </c>
      <c r="H114" s="66">
        <f t="shared" ref="H114:L114" si="25">SUM(H107:H113)</f>
        <v>1</v>
      </c>
      <c r="I114" s="66">
        <f t="shared" si="25"/>
        <v>0</v>
      </c>
      <c r="J114" s="66">
        <f t="shared" si="25"/>
        <v>0</v>
      </c>
      <c r="K114" s="66">
        <f t="shared" si="25"/>
        <v>1</v>
      </c>
      <c r="L114" s="66">
        <f t="shared" si="25"/>
        <v>0</v>
      </c>
      <c r="M114" s="66">
        <f t="shared" ref="M114:Y114" si="26">SUM(M107:M113)</f>
        <v>28</v>
      </c>
      <c r="N114" s="66">
        <f t="shared" ref="N114:S114" si="27">SUM(N107:N113)</f>
        <v>0</v>
      </c>
      <c r="O114" s="66">
        <f t="shared" si="27"/>
        <v>49</v>
      </c>
      <c r="P114" s="66">
        <f t="shared" si="27"/>
        <v>0</v>
      </c>
      <c r="Q114" s="66">
        <f t="shared" si="27"/>
        <v>0</v>
      </c>
      <c r="R114" s="66">
        <f t="shared" si="27"/>
        <v>0</v>
      </c>
      <c r="S114" s="66">
        <f t="shared" si="27"/>
        <v>0</v>
      </c>
      <c r="T114" s="66">
        <f t="shared" si="26"/>
        <v>7</v>
      </c>
      <c r="U114" s="66">
        <f t="shared" si="26"/>
        <v>10</v>
      </c>
      <c r="V114" s="66">
        <f t="shared" si="26"/>
        <v>85</v>
      </c>
      <c r="W114" s="66">
        <f t="shared" si="26"/>
        <v>11</v>
      </c>
      <c r="X114" s="66">
        <f t="shared" si="26"/>
        <v>0</v>
      </c>
      <c r="Y114" s="66">
        <f t="shared" si="26"/>
        <v>3</v>
      </c>
    </row>
    <row r="115" spans="1:25" x14ac:dyDescent="0.25">
      <c r="A115" s="23"/>
      <c r="B115" s="165" t="s">
        <v>119</v>
      </c>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7"/>
    </row>
    <row r="116" spans="1:25" ht="75" x14ac:dyDescent="0.25">
      <c r="A116" s="23">
        <v>71</v>
      </c>
      <c r="B116" s="29" t="s">
        <v>120</v>
      </c>
      <c r="C116" s="3" t="s">
        <v>107</v>
      </c>
      <c r="D116" s="32" t="s">
        <v>135</v>
      </c>
      <c r="E116" s="2">
        <v>2</v>
      </c>
      <c r="F116" s="62">
        <f>SUM(G116:Y116)</f>
        <v>32</v>
      </c>
      <c r="G116" s="62">
        <v>0</v>
      </c>
      <c r="H116" s="62">
        <v>9</v>
      </c>
      <c r="I116" s="62">
        <v>2</v>
      </c>
      <c r="J116" s="62">
        <v>0</v>
      </c>
      <c r="K116" s="62">
        <v>0</v>
      </c>
      <c r="L116" s="62">
        <v>0</v>
      </c>
      <c r="M116" s="62">
        <v>9</v>
      </c>
      <c r="N116" s="62">
        <v>1</v>
      </c>
      <c r="O116" s="62">
        <v>3</v>
      </c>
      <c r="P116" s="62">
        <v>1</v>
      </c>
      <c r="Q116" s="62">
        <v>0</v>
      </c>
      <c r="R116" s="62">
        <v>0</v>
      </c>
      <c r="S116" s="62">
        <v>0</v>
      </c>
      <c r="T116" s="62">
        <v>1</v>
      </c>
      <c r="U116" s="62">
        <v>6</v>
      </c>
      <c r="V116" s="62">
        <v>0</v>
      </c>
      <c r="W116" s="62">
        <v>0</v>
      </c>
      <c r="X116" s="62">
        <v>0</v>
      </c>
      <c r="Y116" s="62">
        <v>0</v>
      </c>
    </row>
    <row r="117" spans="1:25" s="39" customFormat="1" x14ac:dyDescent="0.25">
      <c r="A117" s="109"/>
      <c r="B117" s="25" t="s">
        <v>73</v>
      </c>
      <c r="C117" s="113"/>
      <c r="D117" s="34"/>
      <c r="E117" s="12"/>
      <c r="F117" s="66">
        <f t="shared" ref="F117:Y117" si="28">SUM(F116)</f>
        <v>32</v>
      </c>
      <c r="G117" s="66">
        <f t="shared" si="28"/>
        <v>0</v>
      </c>
      <c r="H117" s="66">
        <f t="shared" ref="H117:L117" si="29">SUM(H116)</f>
        <v>9</v>
      </c>
      <c r="I117" s="66">
        <f t="shared" si="29"/>
        <v>2</v>
      </c>
      <c r="J117" s="66">
        <f t="shared" si="29"/>
        <v>0</v>
      </c>
      <c r="K117" s="66">
        <f t="shared" si="29"/>
        <v>0</v>
      </c>
      <c r="L117" s="66">
        <f t="shared" si="29"/>
        <v>0</v>
      </c>
      <c r="M117" s="66">
        <f t="shared" si="28"/>
        <v>9</v>
      </c>
      <c r="N117" s="66">
        <f t="shared" ref="N117:S117" si="30">SUM(N116)</f>
        <v>1</v>
      </c>
      <c r="O117" s="66">
        <f t="shared" si="30"/>
        <v>3</v>
      </c>
      <c r="P117" s="66">
        <f t="shared" si="30"/>
        <v>1</v>
      </c>
      <c r="Q117" s="66">
        <f t="shared" si="30"/>
        <v>0</v>
      </c>
      <c r="R117" s="66">
        <f t="shared" si="30"/>
        <v>0</v>
      </c>
      <c r="S117" s="66">
        <f t="shared" si="30"/>
        <v>0</v>
      </c>
      <c r="T117" s="66">
        <f t="shared" si="28"/>
        <v>1</v>
      </c>
      <c r="U117" s="66">
        <f t="shared" si="28"/>
        <v>6</v>
      </c>
      <c r="V117" s="66">
        <f t="shared" si="28"/>
        <v>0</v>
      </c>
      <c r="W117" s="66">
        <f t="shared" si="28"/>
        <v>0</v>
      </c>
      <c r="X117" s="66">
        <f t="shared" si="28"/>
        <v>0</v>
      </c>
      <c r="Y117" s="66">
        <f t="shared" si="28"/>
        <v>0</v>
      </c>
    </row>
    <row r="118" spans="1:25" s="39" customFormat="1" x14ac:dyDescent="0.25">
      <c r="A118" s="162" t="s">
        <v>226</v>
      </c>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4"/>
    </row>
    <row r="119" spans="1:25" s="39" customFormat="1" ht="135" x14ac:dyDescent="0.25">
      <c r="A119" s="23">
        <v>72</v>
      </c>
      <c r="B119" s="29" t="s">
        <v>318</v>
      </c>
      <c r="C119" s="1" t="s">
        <v>13</v>
      </c>
      <c r="D119" s="32" t="s">
        <v>228</v>
      </c>
      <c r="E119" s="2" t="s">
        <v>46</v>
      </c>
      <c r="F119" s="62">
        <f t="shared" ref="F119:F120" si="31">SUM(G119:Y119)</f>
        <v>56</v>
      </c>
      <c r="G119" s="62">
        <v>6</v>
      </c>
      <c r="H119" s="62">
        <v>2</v>
      </c>
      <c r="I119" s="62">
        <v>0</v>
      </c>
      <c r="J119" s="62">
        <v>1</v>
      </c>
      <c r="K119" s="62">
        <v>0</v>
      </c>
      <c r="L119" s="62">
        <v>0</v>
      </c>
      <c r="M119" s="62">
        <v>9</v>
      </c>
      <c r="N119" s="62">
        <v>0</v>
      </c>
      <c r="O119" s="62">
        <v>1</v>
      </c>
      <c r="P119" s="62">
        <v>1</v>
      </c>
      <c r="Q119" s="62">
        <v>0</v>
      </c>
      <c r="R119" s="62">
        <v>4</v>
      </c>
      <c r="S119" s="62">
        <v>7</v>
      </c>
      <c r="T119" s="62">
        <v>3</v>
      </c>
      <c r="U119" s="62">
        <v>15</v>
      </c>
      <c r="V119" s="62">
        <v>7</v>
      </c>
      <c r="W119" s="62">
        <v>0</v>
      </c>
      <c r="X119" s="62">
        <v>0</v>
      </c>
      <c r="Y119" s="62">
        <v>0</v>
      </c>
    </row>
    <row r="120" spans="1:25" s="39" customFormat="1" ht="75" x14ac:dyDescent="0.25">
      <c r="A120" s="23">
        <v>73</v>
      </c>
      <c r="B120" s="26" t="s">
        <v>227</v>
      </c>
      <c r="C120" s="1" t="s">
        <v>13</v>
      </c>
      <c r="D120" s="32" t="s">
        <v>228</v>
      </c>
      <c r="E120" s="2">
        <v>2</v>
      </c>
      <c r="F120" s="62">
        <f t="shared" si="31"/>
        <v>36</v>
      </c>
      <c r="G120" s="62">
        <v>1</v>
      </c>
      <c r="H120" s="62">
        <v>0</v>
      </c>
      <c r="I120" s="62">
        <v>0</v>
      </c>
      <c r="J120" s="62">
        <v>3</v>
      </c>
      <c r="K120" s="62">
        <v>1</v>
      </c>
      <c r="L120" s="62">
        <v>0</v>
      </c>
      <c r="M120" s="62">
        <v>0</v>
      </c>
      <c r="N120" s="62">
        <v>0</v>
      </c>
      <c r="O120" s="62">
        <v>0</v>
      </c>
      <c r="P120" s="62">
        <v>1</v>
      </c>
      <c r="Q120" s="62">
        <v>0</v>
      </c>
      <c r="R120" s="62">
        <v>10</v>
      </c>
      <c r="S120" s="62">
        <v>9</v>
      </c>
      <c r="T120" s="62">
        <v>1</v>
      </c>
      <c r="U120" s="62">
        <v>6</v>
      </c>
      <c r="V120" s="62">
        <v>4</v>
      </c>
      <c r="W120" s="62">
        <v>0</v>
      </c>
      <c r="X120" s="62">
        <v>0</v>
      </c>
      <c r="Y120" s="62">
        <v>0</v>
      </c>
    </row>
    <row r="121" spans="1:25" s="39" customFormat="1" x14ac:dyDescent="0.25">
      <c r="A121" s="109"/>
      <c r="B121" s="25" t="s">
        <v>73</v>
      </c>
      <c r="C121" s="113"/>
      <c r="D121" s="34"/>
      <c r="E121" s="12"/>
      <c r="F121" s="66">
        <f>SUM(F119,F120)</f>
        <v>92</v>
      </c>
      <c r="G121" s="66">
        <f t="shared" ref="G121:Y121" si="32">SUM(G119,G120)</f>
        <v>7</v>
      </c>
      <c r="H121" s="66">
        <f t="shared" ref="H121:L121" si="33">SUM(H119,H120)</f>
        <v>2</v>
      </c>
      <c r="I121" s="66">
        <f t="shared" si="33"/>
        <v>0</v>
      </c>
      <c r="J121" s="66">
        <f t="shared" si="33"/>
        <v>4</v>
      </c>
      <c r="K121" s="66">
        <f t="shared" si="33"/>
        <v>1</v>
      </c>
      <c r="L121" s="66">
        <f t="shared" si="33"/>
        <v>0</v>
      </c>
      <c r="M121" s="66">
        <f t="shared" si="32"/>
        <v>9</v>
      </c>
      <c r="N121" s="66">
        <f t="shared" ref="N121:S121" si="34">SUM(N119,N120)</f>
        <v>0</v>
      </c>
      <c r="O121" s="66">
        <f t="shared" si="34"/>
        <v>1</v>
      </c>
      <c r="P121" s="66">
        <f t="shared" si="34"/>
        <v>2</v>
      </c>
      <c r="Q121" s="66">
        <f t="shared" si="34"/>
        <v>0</v>
      </c>
      <c r="R121" s="66">
        <f t="shared" si="34"/>
        <v>14</v>
      </c>
      <c r="S121" s="66">
        <f t="shared" si="34"/>
        <v>16</v>
      </c>
      <c r="T121" s="66">
        <f t="shared" si="32"/>
        <v>4</v>
      </c>
      <c r="U121" s="66">
        <f t="shared" si="32"/>
        <v>21</v>
      </c>
      <c r="V121" s="66">
        <f t="shared" si="32"/>
        <v>11</v>
      </c>
      <c r="W121" s="66">
        <f t="shared" si="32"/>
        <v>0</v>
      </c>
      <c r="X121" s="66">
        <f t="shared" si="32"/>
        <v>0</v>
      </c>
      <c r="Y121" s="66">
        <f t="shared" si="32"/>
        <v>0</v>
      </c>
    </row>
    <row r="122" spans="1:25" x14ac:dyDescent="0.25">
      <c r="A122" s="23"/>
      <c r="B122" s="165" t="s">
        <v>190</v>
      </c>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7"/>
    </row>
    <row r="123" spans="1:25" ht="36" x14ac:dyDescent="0.25">
      <c r="A123" s="23">
        <v>74</v>
      </c>
      <c r="B123" s="26" t="s">
        <v>412</v>
      </c>
      <c r="C123" s="3" t="s">
        <v>107</v>
      </c>
      <c r="D123" s="32" t="s">
        <v>317</v>
      </c>
      <c r="E123" s="2">
        <v>2</v>
      </c>
      <c r="F123" s="71">
        <f>SUM(G123:Y123)</f>
        <v>7</v>
      </c>
      <c r="G123" s="63">
        <v>0</v>
      </c>
      <c r="H123" s="63">
        <v>0</v>
      </c>
      <c r="I123" s="63">
        <v>0</v>
      </c>
      <c r="J123" s="63">
        <v>0</v>
      </c>
      <c r="K123" s="63">
        <v>0</v>
      </c>
      <c r="L123" s="63">
        <v>0</v>
      </c>
      <c r="M123" s="63">
        <v>1</v>
      </c>
      <c r="N123" s="63">
        <v>0</v>
      </c>
      <c r="O123" s="63">
        <v>0</v>
      </c>
      <c r="P123" s="63">
        <v>0</v>
      </c>
      <c r="Q123" s="63">
        <v>0</v>
      </c>
      <c r="R123" s="63">
        <v>1</v>
      </c>
      <c r="S123" s="63">
        <v>1</v>
      </c>
      <c r="T123" s="63">
        <v>0</v>
      </c>
      <c r="U123" s="63">
        <v>0</v>
      </c>
      <c r="V123" s="63">
        <v>2</v>
      </c>
      <c r="W123" s="63">
        <v>0</v>
      </c>
      <c r="X123" s="63">
        <v>2</v>
      </c>
      <c r="Y123" s="63">
        <v>0</v>
      </c>
    </row>
    <row r="124" spans="1:25" s="39" customFormat="1" x14ac:dyDescent="0.25">
      <c r="A124" s="109"/>
      <c r="B124" s="25" t="s">
        <v>73</v>
      </c>
      <c r="C124" s="113"/>
      <c r="D124" s="34"/>
      <c r="E124" s="12"/>
      <c r="F124" s="66">
        <f>SUM(F123)</f>
        <v>7</v>
      </c>
      <c r="G124" s="66">
        <f t="shared" ref="G124:Y124" si="35">SUM(G123)</f>
        <v>0</v>
      </c>
      <c r="H124" s="66">
        <f t="shared" ref="H124:L124" si="36">SUM(H123)</f>
        <v>0</v>
      </c>
      <c r="I124" s="66">
        <f t="shared" si="36"/>
        <v>0</v>
      </c>
      <c r="J124" s="66">
        <f t="shared" si="36"/>
        <v>0</v>
      </c>
      <c r="K124" s="66">
        <f t="shared" si="36"/>
        <v>0</v>
      </c>
      <c r="L124" s="66">
        <f t="shared" si="36"/>
        <v>0</v>
      </c>
      <c r="M124" s="66">
        <f t="shared" si="35"/>
        <v>1</v>
      </c>
      <c r="N124" s="66">
        <f t="shared" ref="N124:S124" si="37">SUM(N123)</f>
        <v>0</v>
      </c>
      <c r="O124" s="66">
        <f t="shared" si="37"/>
        <v>0</v>
      </c>
      <c r="P124" s="66">
        <f t="shared" si="37"/>
        <v>0</v>
      </c>
      <c r="Q124" s="66">
        <f t="shared" si="37"/>
        <v>0</v>
      </c>
      <c r="R124" s="66">
        <f t="shared" si="37"/>
        <v>1</v>
      </c>
      <c r="S124" s="66">
        <f t="shared" si="37"/>
        <v>1</v>
      </c>
      <c r="T124" s="66">
        <f t="shared" si="35"/>
        <v>0</v>
      </c>
      <c r="U124" s="66">
        <f t="shared" si="35"/>
        <v>0</v>
      </c>
      <c r="V124" s="66">
        <f t="shared" si="35"/>
        <v>2</v>
      </c>
      <c r="W124" s="66">
        <f t="shared" si="35"/>
        <v>0</v>
      </c>
      <c r="X124" s="66">
        <f t="shared" si="35"/>
        <v>2</v>
      </c>
      <c r="Y124" s="66">
        <f t="shared" si="35"/>
        <v>0</v>
      </c>
    </row>
    <row r="125" spans="1:25" s="39" customFormat="1" x14ac:dyDescent="0.25">
      <c r="A125" s="109"/>
      <c r="B125" s="25" t="s">
        <v>76</v>
      </c>
      <c r="C125" s="113"/>
      <c r="D125" s="34"/>
      <c r="E125" s="12"/>
      <c r="F125" s="66">
        <f>F124+F121+F117+F114+F90+F105</f>
        <v>2695</v>
      </c>
      <c r="G125" s="66">
        <f t="shared" ref="G125:Y125" si="38">G124+G121+G117+G114+G90+G105</f>
        <v>2234</v>
      </c>
      <c r="H125" s="66">
        <f t="shared" si="38"/>
        <v>18</v>
      </c>
      <c r="I125" s="66">
        <f t="shared" si="38"/>
        <v>2</v>
      </c>
      <c r="J125" s="66">
        <f t="shared" si="38"/>
        <v>4</v>
      </c>
      <c r="K125" s="66">
        <f t="shared" ref="K125" si="39">K124+K121+K117+K114+K90+K105</f>
        <v>3</v>
      </c>
      <c r="L125" s="66">
        <f t="shared" ref="L125" si="40">L124+L121+L117+L114+L90+L105</f>
        <v>0</v>
      </c>
      <c r="M125" s="66">
        <f t="shared" si="38"/>
        <v>60</v>
      </c>
      <c r="N125" s="66">
        <f t="shared" ref="N125" si="41">N124+N121+N117+N114+N90+N105</f>
        <v>95</v>
      </c>
      <c r="O125" s="66">
        <f t="shared" ref="O125" si="42">O124+O121+O117+O114+O90+O105</f>
        <v>53</v>
      </c>
      <c r="P125" s="66">
        <f t="shared" ref="P125" si="43">P124+P121+P117+P114+P90+P105</f>
        <v>3</v>
      </c>
      <c r="Q125" s="66">
        <f t="shared" ref="Q125" si="44">Q124+Q121+Q117+Q114+Q90+Q105</f>
        <v>0</v>
      </c>
      <c r="R125" s="66">
        <f t="shared" ref="R125" si="45">R124+R121+R117+R114+R90+R105</f>
        <v>15</v>
      </c>
      <c r="S125" s="66">
        <f t="shared" ref="S125" si="46">S124+S121+S117+S114+S90+S105</f>
        <v>17</v>
      </c>
      <c r="T125" s="66">
        <f t="shared" si="38"/>
        <v>21</v>
      </c>
      <c r="U125" s="66">
        <f t="shared" si="38"/>
        <v>51</v>
      </c>
      <c r="V125" s="66">
        <f t="shared" si="38"/>
        <v>98</v>
      </c>
      <c r="W125" s="66">
        <f t="shared" si="38"/>
        <v>13</v>
      </c>
      <c r="X125" s="66">
        <f t="shared" si="38"/>
        <v>5</v>
      </c>
      <c r="Y125" s="66">
        <f t="shared" si="38"/>
        <v>3</v>
      </c>
    </row>
    <row r="126" spans="1:25" x14ac:dyDescent="0.25">
      <c r="A126" s="23"/>
      <c r="B126" s="162" t="s">
        <v>11</v>
      </c>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4"/>
    </row>
    <row r="127" spans="1:25" x14ac:dyDescent="0.25">
      <c r="A127" s="23"/>
      <c r="B127" s="165" t="s">
        <v>15</v>
      </c>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7"/>
    </row>
    <row r="128" spans="1:25" ht="75" x14ac:dyDescent="0.25">
      <c r="A128" s="23">
        <v>75</v>
      </c>
      <c r="B128" s="29" t="s">
        <v>312</v>
      </c>
      <c r="C128" s="1" t="s">
        <v>13</v>
      </c>
      <c r="D128" s="32" t="s">
        <v>316</v>
      </c>
      <c r="E128" s="2">
        <v>2</v>
      </c>
      <c r="F128" s="63">
        <v>0</v>
      </c>
      <c r="G128" s="63">
        <v>0</v>
      </c>
      <c r="H128" s="1" t="s">
        <v>46</v>
      </c>
      <c r="I128" s="1" t="s">
        <v>46</v>
      </c>
      <c r="J128" s="1" t="s">
        <v>46</v>
      </c>
      <c r="K128" s="1" t="s">
        <v>46</v>
      </c>
      <c r="L128" s="1" t="s">
        <v>46</v>
      </c>
      <c r="M128" s="1" t="s">
        <v>46</v>
      </c>
      <c r="N128" s="1" t="s">
        <v>46</v>
      </c>
      <c r="O128" s="1" t="s">
        <v>46</v>
      </c>
      <c r="P128" s="1" t="s">
        <v>46</v>
      </c>
      <c r="Q128" s="1" t="s">
        <v>46</v>
      </c>
      <c r="R128" s="1" t="s">
        <v>46</v>
      </c>
      <c r="S128" s="1" t="s">
        <v>46</v>
      </c>
      <c r="T128" s="1" t="s">
        <v>46</v>
      </c>
      <c r="U128" s="1" t="s">
        <v>46</v>
      </c>
      <c r="V128" s="1" t="s">
        <v>46</v>
      </c>
      <c r="W128" s="1" t="s">
        <v>46</v>
      </c>
      <c r="X128" s="1" t="s">
        <v>46</v>
      </c>
      <c r="Y128" s="1" t="s">
        <v>46</v>
      </c>
    </row>
    <row r="129" spans="1:25" ht="75" x14ac:dyDescent="0.25">
      <c r="A129" s="23">
        <v>76</v>
      </c>
      <c r="B129" s="29" t="s">
        <v>313</v>
      </c>
      <c r="C129" s="1" t="s">
        <v>13</v>
      </c>
      <c r="D129" s="32" t="s">
        <v>316</v>
      </c>
      <c r="E129" s="2">
        <v>2</v>
      </c>
      <c r="F129" s="63">
        <v>0</v>
      </c>
      <c r="G129" s="63">
        <v>0</v>
      </c>
      <c r="H129" s="1" t="s">
        <v>46</v>
      </c>
      <c r="I129" s="1" t="s">
        <v>46</v>
      </c>
      <c r="J129" s="1" t="s">
        <v>46</v>
      </c>
      <c r="K129" s="1" t="s">
        <v>46</v>
      </c>
      <c r="L129" s="1" t="s">
        <v>46</v>
      </c>
      <c r="M129" s="1" t="s">
        <v>46</v>
      </c>
      <c r="N129" s="1" t="s">
        <v>46</v>
      </c>
      <c r="O129" s="1" t="s">
        <v>46</v>
      </c>
      <c r="P129" s="1" t="s">
        <v>46</v>
      </c>
      <c r="Q129" s="1" t="s">
        <v>46</v>
      </c>
      <c r="R129" s="1" t="s">
        <v>46</v>
      </c>
      <c r="S129" s="1" t="s">
        <v>46</v>
      </c>
      <c r="T129" s="1" t="s">
        <v>46</v>
      </c>
      <c r="U129" s="1" t="s">
        <v>46</v>
      </c>
      <c r="V129" s="1" t="s">
        <v>46</v>
      </c>
      <c r="W129" s="1" t="s">
        <v>46</v>
      </c>
      <c r="X129" s="1" t="s">
        <v>46</v>
      </c>
      <c r="Y129" s="1" t="s">
        <v>46</v>
      </c>
    </row>
    <row r="130" spans="1:25" ht="45" x14ac:dyDescent="0.25">
      <c r="A130" s="23">
        <v>77</v>
      </c>
      <c r="B130" s="29" t="s">
        <v>314</v>
      </c>
      <c r="C130" s="1" t="s">
        <v>13</v>
      </c>
      <c r="D130" s="32" t="s">
        <v>316</v>
      </c>
      <c r="E130" s="2">
        <v>2</v>
      </c>
      <c r="F130" s="63">
        <v>0</v>
      </c>
      <c r="G130" s="63">
        <v>0</v>
      </c>
      <c r="H130" s="1" t="s">
        <v>46</v>
      </c>
      <c r="I130" s="1" t="s">
        <v>46</v>
      </c>
      <c r="J130" s="1" t="s">
        <v>46</v>
      </c>
      <c r="K130" s="1" t="s">
        <v>46</v>
      </c>
      <c r="L130" s="1" t="s">
        <v>46</v>
      </c>
      <c r="M130" s="1" t="s">
        <v>46</v>
      </c>
      <c r="N130" s="1" t="s">
        <v>46</v>
      </c>
      <c r="O130" s="1" t="s">
        <v>46</v>
      </c>
      <c r="P130" s="1" t="s">
        <v>46</v>
      </c>
      <c r="Q130" s="1" t="s">
        <v>46</v>
      </c>
      <c r="R130" s="1" t="s">
        <v>46</v>
      </c>
      <c r="S130" s="1" t="s">
        <v>46</v>
      </c>
      <c r="T130" s="1" t="s">
        <v>46</v>
      </c>
      <c r="U130" s="1" t="s">
        <v>46</v>
      </c>
      <c r="V130" s="1" t="s">
        <v>46</v>
      </c>
      <c r="W130" s="1" t="s">
        <v>46</v>
      </c>
      <c r="X130" s="1" t="s">
        <v>46</v>
      </c>
      <c r="Y130" s="1" t="s">
        <v>46</v>
      </c>
    </row>
    <row r="131" spans="1:25" ht="60" x14ac:dyDescent="0.25">
      <c r="A131" s="23">
        <v>78</v>
      </c>
      <c r="B131" s="29" t="s">
        <v>315</v>
      </c>
      <c r="C131" s="1" t="s">
        <v>13</v>
      </c>
      <c r="D131" s="32" t="s">
        <v>316</v>
      </c>
      <c r="E131" s="2">
        <v>2</v>
      </c>
      <c r="F131" s="63">
        <v>0</v>
      </c>
      <c r="G131" s="63">
        <v>0</v>
      </c>
      <c r="H131" s="1" t="s">
        <v>46</v>
      </c>
      <c r="I131" s="1" t="s">
        <v>46</v>
      </c>
      <c r="J131" s="1" t="s">
        <v>46</v>
      </c>
      <c r="K131" s="1" t="s">
        <v>46</v>
      </c>
      <c r="L131" s="1" t="s">
        <v>46</v>
      </c>
      <c r="M131" s="1" t="s">
        <v>46</v>
      </c>
      <c r="N131" s="1" t="s">
        <v>46</v>
      </c>
      <c r="O131" s="1" t="s">
        <v>46</v>
      </c>
      <c r="P131" s="1" t="s">
        <v>46</v>
      </c>
      <c r="Q131" s="1" t="s">
        <v>46</v>
      </c>
      <c r="R131" s="1" t="s">
        <v>46</v>
      </c>
      <c r="S131" s="1" t="s">
        <v>46</v>
      </c>
      <c r="T131" s="1" t="s">
        <v>46</v>
      </c>
      <c r="U131" s="1" t="s">
        <v>46</v>
      </c>
      <c r="V131" s="1" t="s">
        <v>46</v>
      </c>
      <c r="W131" s="1" t="s">
        <v>46</v>
      </c>
      <c r="X131" s="1" t="s">
        <v>46</v>
      </c>
      <c r="Y131" s="1" t="s">
        <v>46</v>
      </c>
    </row>
    <row r="132" spans="1:25" s="39" customFormat="1" x14ac:dyDescent="0.25">
      <c r="A132" s="109"/>
      <c r="B132" s="25" t="s">
        <v>73</v>
      </c>
      <c r="C132" s="113"/>
      <c r="D132" s="34"/>
      <c r="E132" s="12"/>
      <c r="F132" s="71">
        <f t="shared" ref="F132:Y132" si="47">SUM(F128:F131)</f>
        <v>0</v>
      </c>
      <c r="G132" s="66">
        <f t="shared" si="47"/>
        <v>0</v>
      </c>
      <c r="H132" s="66">
        <f t="shared" si="47"/>
        <v>0</v>
      </c>
      <c r="I132" s="66">
        <f t="shared" si="47"/>
        <v>0</v>
      </c>
      <c r="J132" s="66">
        <f t="shared" si="47"/>
        <v>0</v>
      </c>
      <c r="K132" s="66">
        <f t="shared" si="47"/>
        <v>0</v>
      </c>
      <c r="L132" s="66">
        <f t="shared" si="47"/>
        <v>0</v>
      </c>
      <c r="M132" s="66">
        <f t="shared" si="47"/>
        <v>0</v>
      </c>
      <c r="N132" s="66">
        <f t="shared" si="47"/>
        <v>0</v>
      </c>
      <c r="O132" s="66">
        <f t="shared" si="47"/>
        <v>0</v>
      </c>
      <c r="P132" s="66">
        <f t="shared" si="47"/>
        <v>0</v>
      </c>
      <c r="Q132" s="66">
        <f t="shared" si="47"/>
        <v>0</v>
      </c>
      <c r="R132" s="66">
        <f t="shared" si="47"/>
        <v>0</v>
      </c>
      <c r="S132" s="66">
        <f t="shared" si="47"/>
        <v>0</v>
      </c>
      <c r="T132" s="66">
        <f t="shared" si="47"/>
        <v>0</v>
      </c>
      <c r="U132" s="66">
        <f t="shared" si="47"/>
        <v>0</v>
      </c>
      <c r="V132" s="66">
        <f t="shared" si="47"/>
        <v>0</v>
      </c>
      <c r="W132" s="66">
        <f t="shared" si="47"/>
        <v>0</v>
      </c>
      <c r="X132" s="66">
        <f t="shared" si="47"/>
        <v>0</v>
      </c>
      <c r="Y132" s="66">
        <f t="shared" si="47"/>
        <v>0</v>
      </c>
    </row>
    <row r="133" spans="1:25" x14ac:dyDescent="0.25">
      <c r="A133" s="20"/>
      <c r="B133" s="165" t="s">
        <v>68</v>
      </c>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7"/>
    </row>
    <row r="134" spans="1:25" ht="30" x14ac:dyDescent="0.25">
      <c r="A134" s="23">
        <v>79</v>
      </c>
      <c r="B134" s="69" t="s">
        <v>102</v>
      </c>
      <c r="C134" s="1" t="s">
        <v>13</v>
      </c>
      <c r="D134" s="32" t="s">
        <v>311</v>
      </c>
      <c r="E134" s="2">
        <v>1</v>
      </c>
      <c r="F134" s="62">
        <f t="shared" ref="F134:F144" si="48">SUM(G134:Y134)</f>
        <v>1625</v>
      </c>
      <c r="G134" s="62">
        <v>177</v>
      </c>
      <c r="H134" s="62">
        <v>20</v>
      </c>
      <c r="I134" s="62">
        <v>1</v>
      </c>
      <c r="J134" s="62">
        <v>3</v>
      </c>
      <c r="K134" s="62">
        <v>38</v>
      </c>
      <c r="L134" s="62">
        <v>16</v>
      </c>
      <c r="M134" s="62">
        <v>300</v>
      </c>
      <c r="N134" s="62">
        <v>107</v>
      </c>
      <c r="O134" s="62">
        <v>77</v>
      </c>
      <c r="P134" s="62">
        <v>60</v>
      </c>
      <c r="Q134" s="62">
        <v>13</v>
      </c>
      <c r="R134" s="62">
        <v>54</v>
      </c>
      <c r="S134" s="62">
        <v>34</v>
      </c>
      <c r="T134" s="62">
        <v>109</v>
      </c>
      <c r="U134" s="62">
        <v>484</v>
      </c>
      <c r="V134" s="62">
        <v>89</v>
      </c>
      <c r="W134" s="62">
        <v>43</v>
      </c>
      <c r="X134" s="62">
        <v>0</v>
      </c>
      <c r="Y134" s="62"/>
    </row>
    <row r="135" spans="1:25" ht="30" x14ac:dyDescent="0.25">
      <c r="A135" s="23">
        <v>80</v>
      </c>
      <c r="B135" s="69" t="s">
        <v>103</v>
      </c>
      <c r="C135" s="1" t="s">
        <v>13</v>
      </c>
      <c r="D135" s="32" t="s">
        <v>311</v>
      </c>
      <c r="E135" s="2">
        <v>1</v>
      </c>
      <c r="F135" s="62">
        <f t="shared" si="48"/>
        <v>944</v>
      </c>
      <c r="G135" s="62">
        <v>110</v>
      </c>
      <c r="H135" s="62">
        <v>5</v>
      </c>
      <c r="I135" s="62">
        <v>0</v>
      </c>
      <c r="J135" s="62">
        <v>0</v>
      </c>
      <c r="K135" s="62">
        <v>24</v>
      </c>
      <c r="L135" s="62">
        <v>0</v>
      </c>
      <c r="M135" s="62">
        <v>177</v>
      </c>
      <c r="N135" s="62">
        <v>94</v>
      </c>
      <c r="O135" s="62">
        <v>52</v>
      </c>
      <c r="P135" s="62">
        <v>58</v>
      </c>
      <c r="Q135" s="62">
        <v>10</v>
      </c>
      <c r="R135" s="62">
        <v>19</v>
      </c>
      <c r="S135" s="62">
        <v>26</v>
      </c>
      <c r="T135" s="62">
        <v>40</v>
      </c>
      <c r="U135" s="62">
        <v>243</v>
      </c>
      <c r="V135" s="62">
        <v>58</v>
      </c>
      <c r="W135" s="62">
        <v>26</v>
      </c>
      <c r="X135" s="62">
        <v>0</v>
      </c>
      <c r="Y135" s="62">
        <v>2</v>
      </c>
    </row>
    <row r="136" spans="1:25" ht="45" x14ac:dyDescent="0.25">
      <c r="A136" s="23">
        <v>81</v>
      </c>
      <c r="B136" s="69" t="s">
        <v>310</v>
      </c>
      <c r="C136" s="1" t="s">
        <v>107</v>
      </c>
      <c r="D136" s="32" t="s">
        <v>311</v>
      </c>
      <c r="E136" s="2">
        <v>1</v>
      </c>
      <c r="F136" s="62">
        <f t="shared" si="48"/>
        <v>21</v>
      </c>
      <c r="G136" s="62">
        <v>3</v>
      </c>
      <c r="H136" s="62">
        <v>0</v>
      </c>
      <c r="I136" s="62">
        <v>0</v>
      </c>
      <c r="J136" s="62">
        <v>0</v>
      </c>
      <c r="K136" s="62">
        <v>0</v>
      </c>
      <c r="L136" s="62">
        <v>0</v>
      </c>
      <c r="M136" s="62">
        <v>5</v>
      </c>
      <c r="N136" s="62">
        <v>0</v>
      </c>
      <c r="O136" s="62"/>
      <c r="P136" s="62">
        <v>0</v>
      </c>
      <c r="Q136" s="62">
        <v>3</v>
      </c>
      <c r="R136" s="62">
        <v>3</v>
      </c>
      <c r="S136" s="62">
        <v>0</v>
      </c>
      <c r="T136" s="62">
        <v>1</v>
      </c>
      <c r="U136" s="62">
        <v>2</v>
      </c>
      <c r="V136" s="62">
        <v>0</v>
      </c>
      <c r="W136" s="62">
        <v>4</v>
      </c>
      <c r="X136" s="62">
        <v>0</v>
      </c>
      <c r="Y136" s="62">
        <v>0</v>
      </c>
    </row>
    <row r="137" spans="1:25" ht="60" x14ac:dyDescent="0.25">
      <c r="A137" s="23">
        <v>82</v>
      </c>
      <c r="B137" s="69" t="s">
        <v>271</v>
      </c>
      <c r="C137" s="1" t="s">
        <v>107</v>
      </c>
      <c r="D137" s="32" t="s">
        <v>311</v>
      </c>
      <c r="E137" s="2">
        <v>1</v>
      </c>
      <c r="F137" s="62">
        <f t="shared" si="48"/>
        <v>29</v>
      </c>
      <c r="G137" s="62">
        <v>2</v>
      </c>
      <c r="H137" s="62">
        <v>0</v>
      </c>
      <c r="I137" s="62">
        <v>0</v>
      </c>
      <c r="J137" s="62">
        <v>1</v>
      </c>
      <c r="K137" s="62">
        <v>5</v>
      </c>
      <c r="L137" s="62">
        <v>0</v>
      </c>
      <c r="M137" s="62">
        <v>5</v>
      </c>
      <c r="N137" s="62">
        <v>2</v>
      </c>
      <c r="O137" s="62">
        <v>0</v>
      </c>
      <c r="P137" s="62">
        <v>2</v>
      </c>
      <c r="Q137" s="62">
        <v>0</v>
      </c>
      <c r="R137" s="62">
        <v>6</v>
      </c>
      <c r="S137" s="62">
        <v>1</v>
      </c>
      <c r="T137" s="62">
        <v>0</v>
      </c>
      <c r="U137" s="62">
        <v>1</v>
      </c>
      <c r="V137" s="62">
        <v>3</v>
      </c>
      <c r="W137" s="62">
        <v>1</v>
      </c>
      <c r="X137" s="62">
        <v>0</v>
      </c>
      <c r="Y137" s="62">
        <v>0</v>
      </c>
    </row>
    <row r="138" spans="1:25" ht="90" x14ac:dyDescent="0.25">
      <c r="A138" s="23">
        <v>83</v>
      </c>
      <c r="B138" s="69" t="s">
        <v>272</v>
      </c>
      <c r="C138" s="1" t="s">
        <v>107</v>
      </c>
      <c r="D138" s="32" t="s">
        <v>311</v>
      </c>
      <c r="E138" s="2">
        <v>1</v>
      </c>
      <c r="F138" s="62">
        <f t="shared" si="48"/>
        <v>2191</v>
      </c>
      <c r="G138" s="62">
        <v>4</v>
      </c>
      <c r="H138" s="62">
        <v>1</v>
      </c>
      <c r="I138" s="62">
        <v>0</v>
      </c>
      <c r="J138" s="62">
        <v>0</v>
      </c>
      <c r="K138" s="62">
        <v>9</v>
      </c>
      <c r="L138" s="62">
        <v>7</v>
      </c>
      <c r="M138" s="62">
        <v>897</v>
      </c>
      <c r="N138" s="62">
        <v>165</v>
      </c>
      <c r="O138" s="62">
        <v>18</v>
      </c>
      <c r="P138" s="62">
        <v>21</v>
      </c>
      <c r="Q138" s="62">
        <v>7</v>
      </c>
      <c r="R138" s="62">
        <v>17</v>
      </c>
      <c r="S138" s="62">
        <v>15</v>
      </c>
      <c r="T138" s="62">
        <v>262</v>
      </c>
      <c r="U138" s="62">
        <v>644</v>
      </c>
      <c r="V138" s="62">
        <v>74</v>
      </c>
      <c r="W138" s="62">
        <v>49</v>
      </c>
      <c r="X138" s="62">
        <v>0</v>
      </c>
      <c r="Y138" s="62">
        <v>1</v>
      </c>
    </row>
    <row r="139" spans="1:25" ht="75" x14ac:dyDescent="0.25">
      <c r="A139" s="23">
        <v>84</v>
      </c>
      <c r="B139" s="69" t="s">
        <v>96</v>
      </c>
      <c r="C139" s="1" t="s">
        <v>107</v>
      </c>
      <c r="D139" s="32" t="s">
        <v>311</v>
      </c>
      <c r="E139" s="2">
        <v>1</v>
      </c>
      <c r="F139" s="62">
        <f t="shared" si="48"/>
        <v>2308</v>
      </c>
      <c r="G139" s="62">
        <v>81</v>
      </c>
      <c r="H139" s="62">
        <v>47</v>
      </c>
      <c r="I139" s="62">
        <v>17</v>
      </c>
      <c r="J139" s="62">
        <v>12</v>
      </c>
      <c r="K139" s="62">
        <v>205</v>
      </c>
      <c r="L139" s="62">
        <v>29</v>
      </c>
      <c r="M139" s="62">
        <v>317</v>
      </c>
      <c r="N139" s="62">
        <v>81</v>
      </c>
      <c r="O139" s="62">
        <v>56</v>
      </c>
      <c r="P139" s="62">
        <v>107</v>
      </c>
      <c r="Q139" s="62">
        <v>47</v>
      </c>
      <c r="R139" s="62">
        <v>220</v>
      </c>
      <c r="S139" s="62">
        <v>167</v>
      </c>
      <c r="T139" s="62">
        <v>114</v>
      </c>
      <c r="U139" s="62">
        <v>392</v>
      </c>
      <c r="V139" s="62">
        <v>207</v>
      </c>
      <c r="W139" s="62">
        <v>173</v>
      </c>
      <c r="X139" s="62">
        <v>21</v>
      </c>
      <c r="Y139" s="62">
        <v>15</v>
      </c>
    </row>
    <row r="140" spans="1:25" ht="45" x14ac:dyDescent="0.25">
      <c r="A140" s="23">
        <v>85</v>
      </c>
      <c r="B140" s="69" t="s">
        <v>273</v>
      </c>
      <c r="C140" s="1" t="s">
        <v>107</v>
      </c>
      <c r="D140" s="32" t="s">
        <v>311</v>
      </c>
      <c r="E140" s="2">
        <v>2</v>
      </c>
      <c r="F140" s="62">
        <f t="shared" si="48"/>
        <v>280</v>
      </c>
      <c r="G140" s="62">
        <v>5</v>
      </c>
      <c r="H140" s="62">
        <v>0</v>
      </c>
      <c r="I140" s="62">
        <v>0</v>
      </c>
      <c r="J140" s="62">
        <v>0</v>
      </c>
      <c r="K140" s="62">
        <v>0</v>
      </c>
      <c r="L140" s="62">
        <v>0</v>
      </c>
      <c r="M140" s="62">
        <v>44</v>
      </c>
      <c r="N140" s="62">
        <v>0</v>
      </c>
      <c r="O140" s="62">
        <v>116</v>
      </c>
      <c r="P140" s="62">
        <v>26</v>
      </c>
      <c r="Q140" s="62">
        <v>15</v>
      </c>
      <c r="R140" s="62">
        <v>33</v>
      </c>
      <c r="S140" s="62">
        <v>15</v>
      </c>
      <c r="T140" s="62">
        <v>4</v>
      </c>
      <c r="U140" s="62">
        <v>9</v>
      </c>
      <c r="V140" s="62">
        <v>0</v>
      </c>
      <c r="W140" s="62">
        <v>13</v>
      </c>
      <c r="X140" s="62">
        <v>0</v>
      </c>
      <c r="Y140" s="62">
        <v>0</v>
      </c>
    </row>
    <row r="141" spans="1:25" ht="45" x14ac:dyDescent="0.25">
      <c r="A141" s="23">
        <v>86</v>
      </c>
      <c r="B141" s="141" t="s">
        <v>274</v>
      </c>
      <c r="C141" s="1" t="s">
        <v>13</v>
      </c>
      <c r="D141" s="32" t="s">
        <v>311</v>
      </c>
      <c r="E141" s="2">
        <v>2</v>
      </c>
      <c r="F141" s="62">
        <f t="shared" si="48"/>
        <v>300</v>
      </c>
      <c r="G141" s="62">
        <v>9</v>
      </c>
      <c r="H141" s="62">
        <v>0</v>
      </c>
      <c r="I141" s="62">
        <v>0</v>
      </c>
      <c r="J141" s="62">
        <v>0</v>
      </c>
      <c r="K141" s="62">
        <v>0</v>
      </c>
      <c r="L141" s="62">
        <v>4</v>
      </c>
      <c r="M141" s="62">
        <v>58</v>
      </c>
      <c r="N141" s="62">
        <v>2</v>
      </c>
      <c r="O141" s="62">
        <v>116</v>
      </c>
      <c r="P141" s="62">
        <v>8</v>
      </c>
      <c r="Q141" s="62">
        <v>2</v>
      </c>
      <c r="R141" s="62">
        <v>26</v>
      </c>
      <c r="S141" s="62">
        <v>33</v>
      </c>
      <c r="T141" s="62">
        <v>0</v>
      </c>
      <c r="U141" s="62">
        <v>18</v>
      </c>
      <c r="V141" s="62">
        <v>10</v>
      </c>
      <c r="W141" s="62">
        <v>14</v>
      </c>
      <c r="X141" s="62">
        <v>0</v>
      </c>
      <c r="Y141" s="62">
        <v>0</v>
      </c>
    </row>
    <row r="142" spans="1:25" ht="120" x14ac:dyDescent="0.25">
      <c r="A142" s="23">
        <v>87</v>
      </c>
      <c r="B142" s="69" t="s">
        <v>275</v>
      </c>
      <c r="C142" s="1" t="s">
        <v>13</v>
      </c>
      <c r="D142" s="32" t="s">
        <v>311</v>
      </c>
      <c r="E142" s="2">
        <v>3</v>
      </c>
      <c r="F142" s="62">
        <f t="shared" si="48"/>
        <v>215</v>
      </c>
      <c r="G142" s="62">
        <v>0</v>
      </c>
      <c r="H142" s="62">
        <v>6</v>
      </c>
      <c r="I142" s="62">
        <v>2</v>
      </c>
      <c r="J142" s="62">
        <v>0</v>
      </c>
      <c r="K142" s="62">
        <v>4</v>
      </c>
      <c r="L142" s="62">
        <v>3</v>
      </c>
      <c r="M142" s="62">
        <v>73</v>
      </c>
      <c r="N142" s="62">
        <v>7</v>
      </c>
      <c r="O142" s="62">
        <v>2</v>
      </c>
      <c r="P142" s="62">
        <v>4</v>
      </c>
      <c r="Q142" s="62">
        <v>8</v>
      </c>
      <c r="R142" s="62">
        <v>16</v>
      </c>
      <c r="S142" s="62">
        <v>10</v>
      </c>
      <c r="T142" s="62">
        <v>12</v>
      </c>
      <c r="U142" s="62">
        <v>44</v>
      </c>
      <c r="V142" s="62">
        <v>8</v>
      </c>
      <c r="W142" s="62">
        <v>11</v>
      </c>
      <c r="X142" s="62">
        <v>1</v>
      </c>
      <c r="Y142" s="62">
        <v>4</v>
      </c>
    </row>
    <row r="143" spans="1:25" ht="45" x14ac:dyDescent="0.25">
      <c r="A143" s="23">
        <v>88</v>
      </c>
      <c r="B143" s="69" t="s">
        <v>276</v>
      </c>
      <c r="C143" s="1" t="s">
        <v>108</v>
      </c>
      <c r="D143" s="32" t="s">
        <v>311</v>
      </c>
      <c r="E143" s="2">
        <v>3</v>
      </c>
      <c r="F143" s="62">
        <f t="shared" si="48"/>
        <v>21</v>
      </c>
      <c r="G143" s="62">
        <v>0</v>
      </c>
      <c r="H143" s="62">
        <v>1</v>
      </c>
      <c r="I143" s="62">
        <v>0</v>
      </c>
      <c r="J143" s="62">
        <v>0</v>
      </c>
      <c r="K143" s="62">
        <v>0</v>
      </c>
      <c r="L143" s="62">
        <v>1</v>
      </c>
      <c r="M143" s="62">
        <v>5</v>
      </c>
      <c r="N143" s="62">
        <v>1</v>
      </c>
      <c r="O143" s="62">
        <v>0</v>
      </c>
      <c r="P143" s="62">
        <v>0</v>
      </c>
      <c r="Q143" s="62">
        <v>0</v>
      </c>
      <c r="R143" s="62">
        <v>3</v>
      </c>
      <c r="S143" s="62">
        <v>1</v>
      </c>
      <c r="T143" s="62">
        <v>4</v>
      </c>
      <c r="U143" s="62">
        <v>3</v>
      </c>
      <c r="V143" s="62">
        <v>1</v>
      </c>
      <c r="W143" s="62">
        <v>0</v>
      </c>
      <c r="X143" s="62">
        <v>0</v>
      </c>
      <c r="Y143" s="62">
        <v>1</v>
      </c>
    </row>
    <row r="144" spans="1:25" ht="30" x14ac:dyDescent="0.25">
      <c r="A144" s="23">
        <v>89</v>
      </c>
      <c r="B144" s="69" t="s">
        <v>112</v>
      </c>
      <c r="C144" s="1" t="s">
        <v>108</v>
      </c>
      <c r="D144" s="32" t="s">
        <v>311</v>
      </c>
      <c r="E144" s="2">
        <v>3</v>
      </c>
      <c r="F144" s="62">
        <f t="shared" si="48"/>
        <v>455</v>
      </c>
      <c r="G144" s="63">
        <v>144</v>
      </c>
      <c r="H144" s="63">
        <v>2</v>
      </c>
      <c r="I144" s="63">
        <v>0</v>
      </c>
      <c r="J144" s="63">
        <v>0</v>
      </c>
      <c r="K144" s="63">
        <v>6</v>
      </c>
      <c r="L144" s="63">
        <v>6</v>
      </c>
      <c r="M144" s="63">
        <v>70</v>
      </c>
      <c r="N144" s="63">
        <v>5</v>
      </c>
      <c r="O144" s="63">
        <v>4</v>
      </c>
      <c r="P144" s="63">
        <v>5</v>
      </c>
      <c r="Q144" s="63">
        <v>33</v>
      </c>
      <c r="R144" s="63">
        <v>91</v>
      </c>
      <c r="S144" s="63">
        <v>45</v>
      </c>
      <c r="T144" s="63">
        <v>6</v>
      </c>
      <c r="U144" s="63">
        <v>15</v>
      </c>
      <c r="V144" s="63">
        <v>6</v>
      </c>
      <c r="W144" s="63">
        <v>15</v>
      </c>
      <c r="X144" s="63">
        <v>2</v>
      </c>
      <c r="Y144" s="63">
        <v>0</v>
      </c>
    </row>
    <row r="145" spans="1:25" s="39" customFormat="1" x14ac:dyDescent="0.25">
      <c r="A145" s="109"/>
      <c r="B145" s="25" t="s">
        <v>73</v>
      </c>
      <c r="C145" s="113"/>
      <c r="D145" s="34"/>
      <c r="E145" s="12"/>
      <c r="F145" s="66">
        <f t="shared" ref="F145:Y145" si="49">SUM(F134:F144)</f>
        <v>8389</v>
      </c>
      <c r="G145" s="66">
        <f t="shared" si="49"/>
        <v>535</v>
      </c>
      <c r="H145" s="66">
        <f t="shared" si="49"/>
        <v>82</v>
      </c>
      <c r="I145" s="66">
        <f t="shared" si="49"/>
        <v>20</v>
      </c>
      <c r="J145" s="66">
        <f t="shared" si="49"/>
        <v>16</v>
      </c>
      <c r="K145" s="66">
        <f t="shared" si="49"/>
        <v>291</v>
      </c>
      <c r="L145" s="66">
        <f>SUM(L134:L144)</f>
        <v>66</v>
      </c>
      <c r="M145" s="66">
        <f t="shared" si="49"/>
        <v>1951</v>
      </c>
      <c r="N145" s="66">
        <f t="shared" si="49"/>
        <v>464</v>
      </c>
      <c r="O145" s="66">
        <f t="shared" si="49"/>
        <v>441</v>
      </c>
      <c r="P145" s="66">
        <f t="shared" si="49"/>
        <v>291</v>
      </c>
      <c r="Q145" s="66">
        <f t="shared" si="49"/>
        <v>138</v>
      </c>
      <c r="R145" s="66">
        <f t="shared" si="49"/>
        <v>488</v>
      </c>
      <c r="S145" s="66">
        <f t="shared" si="49"/>
        <v>347</v>
      </c>
      <c r="T145" s="66">
        <f t="shared" si="49"/>
        <v>552</v>
      </c>
      <c r="U145" s="66">
        <f t="shared" si="49"/>
        <v>1855</v>
      </c>
      <c r="V145" s="66">
        <f t="shared" si="49"/>
        <v>456</v>
      </c>
      <c r="W145" s="66">
        <f t="shared" si="49"/>
        <v>349</v>
      </c>
      <c r="X145" s="66">
        <f t="shared" si="49"/>
        <v>24</v>
      </c>
      <c r="Y145" s="66">
        <f t="shared" si="49"/>
        <v>23</v>
      </c>
    </row>
    <row r="146" spans="1:25" s="39" customFormat="1" x14ac:dyDescent="0.25">
      <c r="A146" s="109"/>
      <c r="B146" s="25" t="s">
        <v>77</v>
      </c>
      <c r="C146" s="113"/>
      <c r="D146" s="34"/>
      <c r="E146" s="12"/>
      <c r="F146" s="71">
        <f t="shared" ref="F146:Y146" si="50">F145+F132</f>
        <v>8389</v>
      </c>
      <c r="G146" s="66">
        <f t="shared" si="50"/>
        <v>535</v>
      </c>
      <c r="H146" s="66">
        <f t="shared" si="50"/>
        <v>82</v>
      </c>
      <c r="I146" s="66">
        <f t="shared" si="50"/>
        <v>20</v>
      </c>
      <c r="J146" s="66">
        <f t="shared" si="50"/>
        <v>16</v>
      </c>
      <c r="K146" s="66">
        <f t="shared" si="50"/>
        <v>291</v>
      </c>
      <c r="L146" s="66">
        <f t="shared" si="50"/>
        <v>66</v>
      </c>
      <c r="M146" s="66">
        <f t="shared" si="50"/>
        <v>1951</v>
      </c>
      <c r="N146" s="66">
        <f t="shared" si="50"/>
        <v>464</v>
      </c>
      <c r="O146" s="66">
        <f t="shared" si="50"/>
        <v>441</v>
      </c>
      <c r="P146" s="66">
        <f t="shared" si="50"/>
        <v>291</v>
      </c>
      <c r="Q146" s="66">
        <f t="shared" si="50"/>
        <v>138</v>
      </c>
      <c r="R146" s="66">
        <f t="shared" si="50"/>
        <v>488</v>
      </c>
      <c r="S146" s="66">
        <f t="shared" si="50"/>
        <v>347</v>
      </c>
      <c r="T146" s="66">
        <f t="shared" si="50"/>
        <v>552</v>
      </c>
      <c r="U146" s="66">
        <f t="shared" si="50"/>
        <v>1855</v>
      </c>
      <c r="V146" s="66">
        <f t="shared" si="50"/>
        <v>456</v>
      </c>
      <c r="W146" s="66">
        <f t="shared" si="50"/>
        <v>349</v>
      </c>
      <c r="X146" s="66">
        <f t="shared" si="50"/>
        <v>24</v>
      </c>
      <c r="Y146" s="66">
        <f t="shared" si="50"/>
        <v>23</v>
      </c>
    </row>
    <row r="147" spans="1:25" x14ac:dyDescent="0.25">
      <c r="A147" s="23"/>
      <c r="B147" s="162" t="s">
        <v>12</v>
      </c>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4"/>
    </row>
    <row r="148" spans="1:25" x14ac:dyDescent="0.25">
      <c r="A148" s="23"/>
      <c r="B148" s="162" t="s">
        <v>72</v>
      </c>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4"/>
    </row>
    <row r="149" spans="1:25" ht="45" x14ac:dyDescent="0.25">
      <c r="A149" s="23">
        <v>90</v>
      </c>
      <c r="B149" s="29" t="s">
        <v>49</v>
      </c>
      <c r="C149" s="1" t="s">
        <v>13</v>
      </c>
      <c r="D149" s="32" t="s">
        <v>309</v>
      </c>
      <c r="E149" s="2" t="s">
        <v>23</v>
      </c>
      <c r="F149" s="62">
        <f t="shared" ref="F149:F156" si="51">SUM(G149:Y149)</f>
        <v>4</v>
      </c>
      <c r="G149" s="62">
        <v>4</v>
      </c>
      <c r="H149" s="1" t="s">
        <v>46</v>
      </c>
      <c r="I149" s="1" t="s">
        <v>46</v>
      </c>
      <c r="J149" s="1" t="s">
        <v>46</v>
      </c>
      <c r="K149" s="1" t="s">
        <v>46</v>
      </c>
      <c r="L149" s="1" t="s">
        <v>46</v>
      </c>
      <c r="M149" s="1" t="s">
        <v>46</v>
      </c>
      <c r="N149" s="1" t="s">
        <v>46</v>
      </c>
      <c r="O149" s="1" t="s">
        <v>46</v>
      </c>
      <c r="P149" s="1" t="s">
        <v>46</v>
      </c>
      <c r="Q149" s="1" t="s">
        <v>46</v>
      </c>
      <c r="R149" s="1" t="s">
        <v>46</v>
      </c>
      <c r="S149" s="1" t="s">
        <v>46</v>
      </c>
      <c r="T149" s="1" t="s">
        <v>46</v>
      </c>
      <c r="U149" s="1" t="s">
        <v>46</v>
      </c>
      <c r="V149" s="1" t="s">
        <v>46</v>
      </c>
      <c r="W149" s="1" t="s">
        <v>46</v>
      </c>
      <c r="X149" s="1" t="s">
        <v>46</v>
      </c>
      <c r="Y149" s="1" t="s">
        <v>46</v>
      </c>
    </row>
    <row r="150" spans="1:25" ht="45" x14ac:dyDescent="0.25">
      <c r="A150" s="23">
        <v>91</v>
      </c>
      <c r="B150" s="29" t="s">
        <v>51</v>
      </c>
      <c r="C150" s="1" t="s">
        <v>13</v>
      </c>
      <c r="D150" s="32" t="s">
        <v>309</v>
      </c>
      <c r="E150" s="2" t="s">
        <v>23</v>
      </c>
      <c r="F150" s="62">
        <f t="shared" si="51"/>
        <v>261</v>
      </c>
      <c r="G150" s="62">
        <v>261</v>
      </c>
      <c r="H150" s="1" t="s">
        <v>46</v>
      </c>
      <c r="I150" s="1" t="s">
        <v>46</v>
      </c>
      <c r="J150" s="1" t="s">
        <v>46</v>
      </c>
      <c r="K150" s="1" t="s">
        <v>46</v>
      </c>
      <c r="L150" s="1" t="s">
        <v>46</v>
      </c>
      <c r="M150" s="1" t="s">
        <v>46</v>
      </c>
      <c r="N150" s="1" t="s">
        <v>46</v>
      </c>
      <c r="O150" s="1" t="s">
        <v>46</v>
      </c>
      <c r="P150" s="1" t="s">
        <v>46</v>
      </c>
      <c r="Q150" s="1" t="s">
        <v>46</v>
      </c>
      <c r="R150" s="1" t="s">
        <v>46</v>
      </c>
      <c r="S150" s="1" t="s">
        <v>46</v>
      </c>
      <c r="T150" s="1" t="s">
        <v>46</v>
      </c>
      <c r="U150" s="1" t="s">
        <v>46</v>
      </c>
      <c r="V150" s="1" t="s">
        <v>46</v>
      </c>
      <c r="W150" s="1" t="s">
        <v>46</v>
      </c>
      <c r="X150" s="1" t="s">
        <v>46</v>
      </c>
      <c r="Y150" s="1" t="s">
        <v>46</v>
      </c>
    </row>
    <row r="151" spans="1:25" ht="45" x14ac:dyDescent="0.25">
      <c r="A151" s="23">
        <v>92</v>
      </c>
      <c r="B151" s="29" t="s">
        <v>20</v>
      </c>
      <c r="C151" s="1" t="s">
        <v>13</v>
      </c>
      <c r="D151" s="32" t="s">
        <v>309</v>
      </c>
      <c r="E151" s="2" t="s">
        <v>23</v>
      </c>
      <c r="F151" s="62">
        <f t="shared" si="51"/>
        <v>1</v>
      </c>
      <c r="G151" s="62">
        <v>1</v>
      </c>
      <c r="H151" s="1" t="s">
        <v>46</v>
      </c>
      <c r="I151" s="1" t="s">
        <v>46</v>
      </c>
      <c r="J151" s="1" t="s">
        <v>46</v>
      </c>
      <c r="K151" s="1" t="s">
        <v>46</v>
      </c>
      <c r="L151" s="1" t="s">
        <v>46</v>
      </c>
      <c r="M151" s="1" t="s">
        <v>46</v>
      </c>
      <c r="N151" s="1" t="s">
        <v>46</v>
      </c>
      <c r="O151" s="1" t="s">
        <v>46</v>
      </c>
      <c r="P151" s="1" t="s">
        <v>46</v>
      </c>
      <c r="Q151" s="1" t="s">
        <v>46</v>
      </c>
      <c r="R151" s="1" t="s">
        <v>46</v>
      </c>
      <c r="S151" s="1" t="s">
        <v>46</v>
      </c>
      <c r="T151" s="1" t="s">
        <v>46</v>
      </c>
      <c r="U151" s="1" t="s">
        <v>46</v>
      </c>
      <c r="V151" s="1" t="s">
        <v>46</v>
      </c>
      <c r="W151" s="1" t="s">
        <v>46</v>
      </c>
      <c r="X151" s="1" t="s">
        <v>46</v>
      </c>
      <c r="Y151" s="1" t="s">
        <v>46</v>
      </c>
    </row>
    <row r="152" spans="1:25" ht="45" x14ac:dyDescent="0.25">
      <c r="A152" s="23">
        <v>93</v>
      </c>
      <c r="B152" s="29" t="s">
        <v>84</v>
      </c>
      <c r="C152" s="1" t="s">
        <v>13</v>
      </c>
      <c r="D152" s="32" t="s">
        <v>309</v>
      </c>
      <c r="E152" s="2" t="s">
        <v>23</v>
      </c>
      <c r="F152" s="62">
        <f t="shared" si="51"/>
        <v>5</v>
      </c>
      <c r="G152" s="62">
        <v>5</v>
      </c>
      <c r="H152" s="1" t="s">
        <v>46</v>
      </c>
      <c r="I152" s="1" t="s">
        <v>46</v>
      </c>
      <c r="J152" s="1" t="s">
        <v>46</v>
      </c>
      <c r="K152" s="1" t="s">
        <v>46</v>
      </c>
      <c r="L152" s="1" t="s">
        <v>46</v>
      </c>
      <c r="M152" s="1" t="s">
        <v>46</v>
      </c>
      <c r="N152" s="1" t="s">
        <v>46</v>
      </c>
      <c r="O152" s="1" t="s">
        <v>46</v>
      </c>
      <c r="P152" s="1" t="s">
        <v>46</v>
      </c>
      <c r="Q152" s="1" t="s">
        <v>46</v>
      </c>
      <c r="R152" s="1" t="s">
        <v>46</v>
      </c>
      <c r="S152" s="1" t="s">
        <v>46</v>
      </c>
      <c r="T152" s="1" t="s">
        <v>46</v>
      </c>
      <c r="U152" s="1" t="s">
        <v>46</v>
      </c>
      <c r="V152" s="1" t="s">
        <v>46</v>
      </c>
      <c r="W152" s="1" t="s">
        <v>46</v>
      </c>
      <c r="X152" s="1" t="s">
        <v>46</v>
      </c>
      <c r="Y152" s="1" t="s">
        <v>46</v>
      </c>
    </row>
    <row r="153" spans="1:25" ht="45" x14ac:dyDescent="0.25">
      <c r="A153" s="23">
        <v>94</v>
      </c>
      <c r="B153" s="29" t="s">
        <v>21</v>
      </c>
      <c r="C153" s="1" t="s">
        <v>13</v>
      </c>
      <c r="D153" s="32" t="s">
        <v>309</v>
      </c>
      <c r="E153" s="2" t="s">
        <v>46</v>
      </c>
      <c r="F153" s="62">
        <f t="shared" si="51"/>
        <v>4</v>
      </c>
      <c r="G153" s="62">
        <v>4</v>
      </c>
      <c r="H153" s="1" t="s">
        <v>46</v>
      </c>
      <c r="I153" s="1" t="s">
        <v>46</v>
      </c>
      <c r="J153" s="1" t="s">
        <v>46</v>
      </c>
      <c r="K153" s="1" t="s">
        <v>46</v>
      </c>
      <c r="L153" s="1" t="s">
        <v>46</v>
      </c>
      <c r="M153" s="1" t="s">
        <v>46</v>
      </c>
      <c r="N153" s="1" t="s">
        <v>46</v>
      </c>
      <c r="O153" s="1" t="s">
        <v>46</v>
      </c>
      <c r="P153" s="1" t="s">
        <v>46</v>
      </c>
      <c r="Q153" s="1" t="s">
        <v>46</v>
      </c>
      <c r="R153" s="1" t="s">
        <v>46</v>
      </c>
      <c r="S153" s="1" t="s">
        <v>46</v>
      </c>
      <c r="T153" s="1" t="s">
        <v>46</v>
      </c>
      <c r="U153" s="1" t="s">
        <v>46</v>
      </c>
      <c r="V153" s="1" t="s">
        <v>46</v>
      </c>
      <c r="W153" s="1" t="s">
        <v>46</v>
      </c>
      <c r="X153" s="1" t="s">
        <v>46</v>
      </c>
      <c r="Y153" s="1" t="s">
        <v>46</v>
      </c>
    </row>
    <row r="154" spans="1:25" ht="36" x14ac:dyDescent="0.25">
      <c r="A154" s="23">
        <v>95</v>
      </c>
      <c r="B154" s="29" t="s">
        <v>22</v>
      </c>
      <c r="C154" s="1" t="s">
        <v>13</v>
      </c>
      <c r="D154" s="32" t="s">
        <v>309</v>
      </c>
      <c r="E154" s="2" t="s">
        <v>46</v>
      </c>
      <c r="F154" s="62">
        <f t="shared" si="51"/>
        <v>430</v>
      </c>
      <c r="G154" s="62">
        <v>430</v>
      </c>
      <c r="H154" s="1" t="s">
        <v>46</v>
      </c>
      <c r="I154" s="1" t="s">
        <v>46</v>
      </c>
      <c r="J154" s="1" t="s">
        <v>46</v>
      </c>
      <c r="K154" s="1" t="s">
        <v>46</v>
      </c>
      <c r="L154" s="1" t="s">
        <v>46</v>
      </c>
      <c r="M154" s="1" t="s">
        <v>46</v>
      </c>
      <c r="N154" s="1" t="s">
        <v>46</v>
      </c>
      <c r="O154" s="1" t="s">
        <v>46</v>
      </c>
      <c r="P154" s="1" t="s">
        <v>46</v>
      </c>
      <c r="Q154" s="1" t="s">
        <v>46</v>
      </c>
      <c r="R154" s="1" t="s">
        <v>46</v>
      </c>
      <c r="S154" s="1" t="s">
        <v>46</v>
      </c>
      <c r="T154" s="1" t="s">
        <v>46</v>
      </c>
      <c r="U154" s="1" t="s">
        <v>46</v>
      </c>
      <c r="V154" s="1" t="s">
        <v>46</v>
      </c>
      <c r="W154" s="1" t="s">
        <v>46</v>
      </c>
      <c r="X154" s="1" t="s">
        <v>46</v>
      </c>
      <c r="Y154" s="1" t="s">
        <v>46</v>
      </c>
    </row>
    <row r="155" spans="1:25" ht="36" x14ac:dyDescent="0.25">
      <c r="A155" s="23">
        <v>96</v>
      </c>
      <c r="B155" s="29" t="s">
        <v>50</v>
      </c>
      <c r="C155" s="1" t="s">
        <v>13</v>
      </c>
      <c r="D155" s="32" t="s">
        <v>309</v>
      </c>
      <c r="E155" s="2" t="s">
        <v>46</v>
      </c>
      <c r="F155" s="62">
        <f t="shared" si="51"/>
        <v>14</v>
      </c>
      <c r="G155" s="62">
        <v>14</v>
      </c>
      <c r="H155" s="1" t="s">
        <v>46</v>
      </c>
      <c r="I155" s="1" t="s">
        <v>46</v>
      </c>
      <c r="J155" s="1" t="s">
        <v>46</v>
      </c>
      <c r="K155" s="1" t="s">
        <v>46</v>
      </c>
      <c r="L155" s="1" t="s">
        <v>46</v>
      </c>
      <c r="M155" s="1" t="s">
        <v>46</v>
      </c>
      <c r="N155" s="1" t="s">
        <v>46</v>
      </c>
      <c r="O155" s="1" t="s">
        <v>46</v>
      </c>
      <c r="P155" s="1" t="s">
        <v>46</v>
      </c>
      <c r="Q155" s="1" t="s">
        <v>46</v>
      </c>
      <c r="R155" s="1" t="s">
        <v>46</v>
      </c>
      <c r="S155" s="1" t="s">
        <v>46</v>
      </c>
      <c r="T155" s="1" t="s">
        <v>46</v>
      </c>
      <c r="U155" s="1" t="s">
        <v>46</v>
      </c>
      <c r="V155" s="1" t="s">
        <v>46</v>
      </c>
      <c r="W155" s="1" t="s">
        <v>46</v>
      </c>
      <c r="X155" s="1" t="s">
        <v>46</v>
      </c>
      <c r="Y155" s="1" t="s">
        <v>46</v>
      </c>
    </row>
    <row r="156" spans="1:25" ht="36" x14ac:dyDescent="0.25">
      <c r="A156" s="23">
        <v>97</v>
      </c>
      <c r="B156" s="29" t="s">
        <v>413</v>
      </c>
      <c r="C156" s="1" t="s">
        <v>13</v>
      </c>
      <c r="D156" s="32" t="s">
        <v>309</v>
      </c>
      <c r="E156" s="2" t="s">
        <v>23</v>
      </c>
      <c r="F156" s="62">
        <f t="shared" si="51"/>
        <v>216</v>
      </c>
      <c r="G156" s="62">
        <v>216</v>
      </c>
      <c r="H156" s="1" t="s">
        <v>46</v>
      </c>
      <c r="I156" s="1" t="s">
        <v>46</v>
      </c>
      <c r="J156" s="1" t="s">
        <v>46</v>
      </c>
      <c r="K156" s="1" t="s">
        <v>46</v>
      </c>
      <c r="L156" s="1" t="s">
        <v>46</v>
      </c>
      <c r="M156" s="1" t="s">
        <v>46</v>
      </c>
      <c r="N156" s="1" t="s">
        <v>46</v>
      </c>
      <c r="O156" s="1" t="s">
        <v>46</v>
      </c>
      <c r="P156" s="1" t="s">
        <v>46</v>
      </c>
      <c r="Q156" s="1" t="s">
        <v>46</v>
      </c>
      <c r="R156" s="1" t="s">
        <v>46</v>
      </c>
      <c r="S156" s="1" t="s">
        <v>46</v>
      </c>
      <c r="T156" s="1" t="s">
        <v>46</v>
      </c>
      <c r="U156" s="1" t="s">
        <v>46</v>
      </c>
      <c r="V156" s="1" t="s">
        <v>46</v>
      </c>
      <c r="W156" s="1" t="s">
        <v>46</v>
      </c>
      <c r="X156" s="1" t="s">
        <v>46</v>
      </c>
      <c r="Y156" s="1" t="s">
        <v>46</v>
      </c>
    </row>
    <row r="157" spans="1:25" s="39" customFormat="1" x14ac:dyDescent="0.25">
      <c r="A157" s="109"/>
      <c r="B157" s="25" t="s">
        <v>73</v>
      </c>
      <c r="C157" s="113"/>
      <c r="D157" s="34"/>
      <c r="E157" s="12"/>
      <c r="F157" s="66">
        <f>SUM(F149:F156)</f>
        <v>935</v>
      </c>
      <c r="G157" s="66">
        <f t="shared" ref="G157:Y157" si="52">SUM(G149:G156)</f>
        <v>935</v>
      </c>
      <c r="H157" s="66">
        <f t="shared" ref="H157:L157" si="53">SUM(H149:H156)</f>
        <v>0</v>
      </c>
      <c r="I157" s="66">
        <f t="shared" si="53"/>
        <v>0</v>
      </c>
      <c r="J157" s="66">
        <f t="shared" si="53"/>
        <v>0</v>
      </c>
      <c r="K157" s="66">
        <f t="shared" si="53"/>
        <v>0</v>
      </c>
      <c r="L157" s="66">
        <f t="shared" si="53"/>
        <v>0</v>
      </c>
      <c r="M157" s="66">
        <f t="shared" si="52"/>
        <v>0</v>
      </c>
      <c r="N157" s="66">
        <f t="shared" ref="N157:S157" si="54">SUM(N149:N156)</f>
        <v>0</v>
      </c>
      <c r="O157" s="66">
        <f t="shared" si="54"/>
        <v>0</v>
      </c>
      <c r="P157" s="66">
        <f t="shared" si="54"/>
        <v>0</v>
      </c>
      <c r="Q157" s="66">
        <f t="shared" si="54"/>
        <v>0</v>
      </c>
      <c r="R157" s="66">
        <f t="shared" si="54"/>
        <v>0</v>
      </c>
      <c r="S157" s="66">
        <f t="shared" si="54"/>
        <v>0</v>
      </c>
      <c r="T157" s="66">
        <f t="shared" si="52"/>
        <v>0</v>
      </c>
      <c r="U157" s="66">
        <f t="shared" si="52"/>
        <v>0</v>
      </c>
      <c r="V157" s="66">
        <f t="shared" si="52"/>
        <v>0</v>
      </c>
      <c r="W157" s="66">
        <f t="shared" si="52"/>
        <v>0</v>
      </c>
      <c r="X157" s="66">
        <f t="shared" si="52"/>
        <v>0</v>
      </c>
      <c r="Y157" s="66">
        <f t="shared" si="52"/>
        <v>0</v>
      </c>
    </row>
    <row r="158" spans="1:25" x14ac:dyDescent="0.25">
      <c r="A158" s="23"/>
      <c r="B158" s="162" t="s">
        <v>80</v>
      </c>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4"/>
    </row>
    <row r="159" spans="1:25" ht="75" x14ac:dyDescent="0.25">
      <c r="A159" s="23">
        <v>98</v>
      </c>
      <c r="B159" s="29" t="s">
        <v>305</v>
      </c>
      <c r="C159" s="1" t="s">
        <v>13</v>
      </c>
      <c r="D159" s="32" t="s">
        <v>306</v>
      </c>
      <c r="E159" s="1" t="s">
        <v>46</v>
      </c>
      <c r="F159" s="62">
        <f>SUM(G159:Y159)</f>
        <v>558</v>
      </c>
      <c r="G159" s="62">
        <v>558</v>
      </c>
      <c r="H159" s="1" t="s">
        <v>46</v>
      </c>
      <c r="I159" s="1" t="s">
        <v>46</v>
      </c>
      <c r="J159" s="1" t="s">
        <v>46</v>
      </c>
      <c r="K159" s="1" t="s">
        <v>46</v>
      </c>
      <c r="L159" s="1" t="s">
        <v>46</v>
      </c>
      <c r="M159" s="1" t="s">
        <v>46</v>
      </c>
      <c r="N159" s="1" t="s">
        <v>46</v>
      </c>
      <c r="O159" s="1" t="s">
        <v>46</v>
      </c>
      <c r="P159" s="1" t="s">
        <v>46</v>
      </c>
      <c r="Q159" s="1" t="s">
        <v>46</v>
      </c>
      <c r="R159" s="1" t="s">
        <v>46</v>
      </c>
      <c r="S159" s="1" t="s">
        <v>46</v>
      </c>
      <c r="T159" s="1" t="s">
        <v>46</v>
      </c>
      <c r="U159" s="1" t="s">
        <v>46</v>
      </c>
      <c r="V159" s="1" t="s">
        <v>46</v>
      </c>
      <c r="W159" s="1" t="s">
        <v>46</v>
      </c>
      <c r="X159" s="1" t="s">
        <v>46</v>
      </c>
      <c r="Y159" s="1" t="s">
        <v>46</v>
      </c>
    </row>
    <row r="160" spans="1:25" ht="30" x14ac:dyDescent="0.25">
      <c r="A160" s="23">
        <v>99</v>
      </c>
      <c r="B160" s="29" t="s">
        <v>109</v>
      </c>
      <c r="C160" s="1" t="s">
        <v>13</v>
      </c>
      <c r="D160" s="32" t="s">
        <v>306</v>
      </c>
      <c r="E160" s="1" t="s">
        <v>46</v>
      </c>
      <c r="F160" s="62">
        <f>SUM(G160:Y160)</f>
        <v>564</v>
      </c>
      <c r="G160" s="62">
        <v>564</v>
      </c>
      <c r="H160" s="1" t="s">
        <v>46</v>
      </c>
      <c r="I160" s="1" t="s">
        <v>46</v>
      </c>
      <c r="J160" s="1" t="s">
        <v>46</v>
      </c>
      <c r="K160" s="1" t="s">
        <v>46</v>
      </c>
      <c r="L160" s="1" t="s">
        <v>46</v>
      </c>
      <c r="M160" s="1" t="s">
        <v>46</v>
      </c>
      <c r="N160" s="1" t="s">
        <v>46</v>
      </c>
      <c r="O160" s="1" t="s">
        <v>46</v>
      </c>
      <c r="P160" s="1" t="s">
        <v>46</v>
      </c>
      <c r="Q160" s="1" t="s">
        <v>46</v>
      </c>
      <c r="R160" s="1" t="s">
        <v>46</v>
      </c>
      <c r="S160" s="1" t="s">
        <v>46</v>
      </c>
      <c r="T160" s="1" t="s">
        <v>46</v>
      </c>
      <c r="U160" s="1" t="s">
        <v>46</v>
      </c>
      <c r="V160" s="1" t="s">
        <v>46</v>
      </c>
      <c r="W160" s="1" t="s">
        <v>46</v>
      </c>
      <c r="X160" s="1" t="s">
        <v>46</v>
      </c>
      <c r="Y160" s="1" t="s">
        <v>46</v>
      </c>
    </row>
    <row r="161" spans="1:25" ht="24" x14ac:dyDescent="0.25">
      <c r="A161" s="23">
        <v>100</v>
      </c>
      <c r="B161" s="29" t="s">
        <v>233</v>
      </c>
      <c r="C161" s="1" t="s">
        <v>13</v>
      </c>
      <c r="D161" s="32" t="s">
        <v>306</v>
      </c>
      <c r="E161" s="11" t="s">
        <v>1</v>
      </c>
      <c r="F161" s="62">
        <f>SUM(G161:Y161)</f>
        <v>0</v>
      </c>
      <c r="G161" s="62">
        <v>0</v>
      </c>
      <c r="H161" s="1" t="s">
        <v>46</v>
      </c>
      <c r="I161" s="1" t="s">
        <v>46</v>
      </c>
      <c r="J161" s="1" t="s">
        <v>46</v>
      </c>
      <c r="K161" s="1" t="s">
        <v>46</v>
      </c>
      <c r="L161" s="1" t="s">
        <v>46</v>
      </c>
      <c r="M161" s="1" t="s">
        <v>46</v>
      </c>
      <c r="N161" s="1" t="s">
        <v>46</v>
      </c>
      <c r="O161" s="1" t="s">
        <v>46</v>
      </c>
      <c r="P161" s="1" t="s">
        <v>46</v>
      </c>
      <c r="Q161" s="1" t="s">
        <v>46</v>
      </c>
      <c r="R161" s="1" t="s">
        <v>46</v>
      </c>
      <c r="S161" s="1" t="s">
        <v>46</v>
      </c>
      <c r="T161" s="1" t="s">
        <v>46</v>
      </c>
      <c r="U161" s="1" t="s">
        <v>46</v>
      </c>
      <c r="V161" s="1" t="s">
        <v>46</v>
      </c>
      <c r="W161" s="1" t="s">
        <v>46</v>
      </c>
      <c r="X161" s="1" t="s">
        <v>46</v>
      </c>
      <c r="Y161" s="1" t="s">
        <v>46</v>
      </c>
    </row>
    <row r="162" spans="1:25" s="39" customFormat="1" x14ac:dyDescent="0.25">
      <c r="A162" s="109"/>
      <c r="B162" s="25" t="s">
        <v>73</v>
      </c>
      <c r="C162" s="113"/>
      <c r="D162" s="34"/>
      <c r="E162" s="12"/>
      <c r="F162" s="66">
        <f>SUM(F159:F161)</f>
        <v>1122</v>
      </c>
      <c r="G162" s="66">
        <f t="shared" ref="G162:Y162" si="55">SUM(G159:G161)</f>
        <v>1122</v>
      </c>
      <c r="H162" s="66">
        <f t="shared" ref="H162:L162" si="56">SUM(H159:H161)</f>
        <v>0</v>
      </c>
      <c r="I162" s="66">
        <f t="shared" si="56"/>
        <v>0</v>
      </c>
      <c r="J162" s="66">
        <f t="shared" si="56"/>
        <v>0</v>
      </c>
      <c r="K162" s="66">
        <f t="shared" si="56"/>
        <v>0</v>
      </c>
      <c r="L162" s="66">
        <f t="shared" si="56"/>
        <v>0</v>
      </c>
      <c r="M162" s="66">
        <f t="shared" si="55"/>
        <v>0</v>
      </c>
      <c r="N162" s="66">
        <f t="shared" ref="N162:S162" si="57">SUM(N159:N161)</f>
        <v>0</v>
      </c>
      <c r="O162" s="66">
        <f t="shared" si="57"/>
        <v>0</v>
      </c>
      <c r="P162" s="66">
        <f t="shared" si="57"/>
        <v>0</v>
      </c>
      <c r="Q162" s="66">
        <f t="shared" si="57"/>
        <v>0</v>
      </c>
      <c r="R162" s="66">
        <f t="shared" si="57"/>
        <v>0</v>
      </c>
      <c r="S162" s="66">
        <f t="shared" si="57"/>
        <v>0</v>
      </c>
      <c r="T162" s="66">
        <f t="shared" si="55"/>
        <v>0</v>
      </c>
      <c r="U162" s="66">
        <f t="shared" si="55"/>
        <v>0</v>
      </c>
      <c r="V162" s="66">
        <f t="shared" si="55"/>
        <v>0</v>
      </c>
      <c r="W162" s="66">
        <f t="shared" si="55"/>
        <v>0</v>
      </c>
      <c r="X162" s="66">
        <f t="shared" si="55"/>
        <v>0</v>
      </c>
      <c r="Y162" s="66">
        <f t="shared" si="55"/>
        <v>0</v>
      </c>
    </row>
    <row r="163" spans="1:25" x14ac:dyDescent="0.25">
      <c r="A163" s="23"/>
      <c r="B163" s="162" t="s">
        <v>308</v>
      </c>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4"/>
    </row>
    <row r="164" spans="1:25" ht="75" x14ac:dyDescent="0.25">
      <c r="A164" s="23">
        <v>101</v>
      </c>
      <c r="B164" s="29" t="s">
        <v>90</v>
      </c>
      <c r="C164" s="1" t="s">
        <v>13</v>
      </c>
      <c r="D164" s="32" t="s">
        <v>307</v>
      </c>
      <c r="E164" s="11" t="s">
        <v>1</v>
      </c>
      <c r="F164" s="62">
        <f t="shared" ref="F164:F166" si="58">SUM(G164:Y164)</f>
        <v>70</v>
      </c>
      <c r="G164" s="62">
        <v>70</v>
      </c>
      <c r="H164" s="1" t="s">
        <v>46</v>
      </c>
      <c r="I164" s="1" t="s">
        <v>46</v>
      </c>
      <c r="J164" s="1" t="s">
        <v>46</v>
      </c>
      <c r="K164" s="1" t="s">
        <v>46</v>
      </c>
      <c r="L164" s="1" t="s">
        <v>46</v>
      </c>
      <c r="M164" s="1" t="s">
        <v>46</v>
      </c>
      <c r="N164" s="1" t="s">
        <v>46</v>
      </c>
      <c r="O164" s="1" t="s">
        <v>46</v>
      </c>
      <c r="P164" s="1" t="s">
        <v>46</v>
      </c>
      <c r="Q164" s="1" t="s">
        <v>46</v>
      </c>
      <c r="R164" s="1" t="s">
        <v>46</v>
      </c>
      <c r="S164" s="1" t="s">
        <v>46</v>
      </c>
      <c r="T164" s="1" t="s">
        <v>46</v>
      </c>
      <c r="U164" s="1" t="s">
        <v>46</v>
      </c>
      <c r="V164" s="1" t="s">
        <v>46</v>
      </c>
      <c r="W164" s="1" t="s">
        <v>46</v>
      </c>
      <c r="X164" s="1" t="s">
        <v>46</v>
      </c>
      <c r="Y164" s="1" t="s">
        <v>46</v>
      </c>
    </row>
    <row r="165" spans="1:25" ht="30" x14ac:dyDescent="0.25">
      <c r="A165" s="23">
        <v>102</v>
      </c>
      <c r="B165" s="29" t="s">
        <v>110</v>
      </c>
      <c r="C165" s="1" t="s">
        <v>13</v>
      </c>
      <c r="D165" s="32" t="s">
        <v>307</v>
      </c>
      <c r="E165" s="11">
        <v>2</v>
      </c>
      <c r="F165" s="62">
        <f t="shared" si="58"/>
        <v>7</v>
      </c>
      <c r="G165" s="62">
        <v>7</v>
      </c>
      <c r="H165" s="1" t="s">
        <v>46</v>
      </c>
      <c r="I165" s="1" t="s">
        <v>46</v>
      </c>
      <c r="J165" s="1" t="s">
        <v>46</v>
      </c>
      <c r="K165" s="1" t="s">
        <v>46</v>
      </c>
      <c r="L165" s="1" t="s">
        <v>46</v>
      </c>
      <c r="M165" s="1" t="s">
        <v>46</v>
      </c>
      <c r="N165" s="1" t="s">
        <v>46</v>
      </c>
      <c r="O165" s="1" t="s">
        <v>46</v>
      </c>
      <c r="P165" s="1" t="s">
        <v>46</v>
      </c>
      <c r="Q165" s="1" t="s">
        <v>46</v>
      </c>
      <c r="R165" s="1" t="s">
        <v>46</v>
      </c>
      <c r="S165" s="1" t="s">
        <v>46</v>
      </c>
      <c r="T165" s="1" t="s">
        <v>46</v>
      </c>
      <c r="U165" s="1" t="s">
        <v>46</v>
      </c>
      <c r="V165" s="1" t="s">
        <v>46</v>
      </c>
      <c r="W165" s="1" t="s">
        <v>46</v>
      </c>
      <c r="X165" s="1" t="s">
        <v>46</v>
      </c>
      <c r="Y165" s="1" t="s">
        <v>46</v>
      </c>
    </row>
    <row r="166" spans="1:25" ht="75" x14ac:dyDescent="0.25">
      <c r="A166" s="23">
        <v>103</v>
      </c>
      <c r="B166" s="29" t="s">
        <v>111</v>
      </c>
      <c r="C166" s="1" t="s">
        <v>13</v>
      </c>
      <c r="D166" s="32" t="s">
        <v>307</v>
      </c>
      <c r="E166" s="1" t="s">
        <v>46</v>
      </c>
      <c r="F166" s="62">
        <f t="shared" si="58"/>
        <v>13</v>
      </c>
      <c r="G166" s="62">
        <v>13</v>
      </c>
      <c r="H166" s="1" t="s">
        <v>46</v>
      </c>
      <c r="I166" s="1" t="s">
        <v>46</v>
      </c>
      <c r="J166" s="1" t="s">
        <v>46</v>
      </c>
      <c r="K166" s="1" t="s">
        <v>46</v>
      </c>
      <c r="L166" s="1" t="s">
        <v>46</v>
      </c>
      <c r="M166" s="1" t="s">
        <v>46</v>
      </c>
      <c r="N166" s="1" t="s">
        <v>46</v>
      </c>
      <c r="O166" s="1" t="s">
        <v>46</v>
      </c>
      <c r="P166" s="1" t="s">
        <v>46</v>
      </c>
      <c r="Q166" s="1" t="s">
        <v>46</v>
      </c>
      <c r="R166" s="1" t="s">
        <v>46</v>
      </c>
      <c r="S166" s="1" t="s">
        <v>46</v>
      </c>
      <c r="T166" s="1" t="s">
        <v>46</v>
      </c>
      <c r="U166" s="1" t="s">
        <v>46</v>
      </c>
      <c r="V166" s="1" t="s">
        <v>46</v>
      </c>
      <c r="W166" s="1" t="s">
        <v>46</v>
      </c>
      <c r="X166" s="1" t="s">
        <v>46</v>
      </c>
      <c r="Y166" s="1" t="s">
        <v>46</v>
      </c>
    </row>
    <row r="167" spans="1:25" s="39" customFormat="1" x14ac:dyDescent="0.25">
      <c r="A167" s="109"/>
      <c r="B167" s="25" t="s">
        <v>73</v>
      </c>
      <c r="C167" s="113"/>
      <c r="D167" s="34"/>
      <c r="E167" s="12"/>
      <c r="F167" s="66">
        <f t="shared" ref="F167:Y167" si="59">SUM(F164:F166)</f>
        <v>90</v>
      </c>
      <c r="G167" s="66">
        <f t="shared" si="59"/>
        <v>90</v>
      </c>
      <c r="H167" s="66">
        <f t="shared" si="59"/>
        <v>0</v>
      </c>
      <c r="I167" s="66">
        <f t="shared" si="59"/>
        <v>0</v>
      </c>
      <c r="J167" s="66">
        <f t="shared" si="59"/>
        <v>0</v>
      </c>
      <c r="K167" s="66">
        <f t="shared" si="59"/>
        <v>0</v>
      </c>
      <c r="L167" s="66">
        <f t="shared" si="59"/>
        <v>0</v>
      </c>
      <c r="M167" s="66">
        <f t="shared" si="59"/>
        <v>0</v>
      </c>
      <c r="N167" s="66">
        <f t="shared" si="59"/>
        <v>0</v>
      </c>
      <c r="O167" s="66">
        <f t="shared" si="59"/>
        <v>0</v>
      </c>
      <c r="P167" s="66">
        <f t="shared" si="59"/>
        <v>0</v>
      </c>
      <c r="Q167" s="66">
        <f t="shared" si="59"/>
        <v>0</v>
      </c>
      <c r="R167" s="66">
        <f t="shared" si="59"/>
        <v>0</v>
      </c>
      <c r="S167" s="66">
        <f t="shared" si="59"/>
        <v>0</v>
      </c>
      <c r="T167" s="66">
        <f t="shared" si="59"/>
        <v>0</v>
      </c>
      <c r="U167" s="66">
        <f t="shared" si="59"/>
        <v>0</v>
      </c>
      <c r="V167" s="66">
        <f t="shared" si="59"/>
        <v>0</v>
      </c>
      <c r="W167" s="66">
        <f t="shared" si="59"/>
        <v>0</v>
      </c>
      <c r="X167" s="66">
        <f t="shared" si="59"/>
        <v>0</v>
      </c>
      <c r="Y167" s="66">
        <f t="shared" si="59"/>
        <v>0</v>
      </c>
    </row>
    <row r="168" spans="1:25" x14ac:dyDescent="0.25">
      <c r="A168" s="23"/>
      <c r="B168" s="162" t="s">
        <v>147</v>
      </c>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4"/>
    </row>
    <row r="169" spans="1:25" ht="30" x14ac:dyDescent="0.25">
      <c r="A169" s="23">
        <v>104</v>
      </c>
      <c r="B169" s="24" t="s">
        <v>292</v>
      </c>
      <c r="C169" s="1" t="s">
        <v>13</v>
      </c>
      <c r="D169" s="32" t="s">
        <v>291</v>
      </c>
      <c r="E169" s="11">
        <v>2</v>
      </c>
      <c r="F169" s="62">
        <v>0</v>
      </c>
      <c r="G169" s="1" t="s">
        <v>46</v>
      </c>
      <c r="H169" s="63">
        <v>0</v>
      </c>
      <c r="I169" s="62" t="s">
        <v>46</v>
      </c>
      <c r="J169" s="62" t="s">
        <v>46</v>
      </c>
      <c r="K169" s="62" t="s">
        <v>46</v>
      </c>
      <c r="L169" s="62" t="s">
        <v>46</v>
      </c>
      <c r="M169" s="1" t="s">
        <v>46</v>
      </c>
      <c r="N169" s="1" t="s">
        <v>46</v>
      </c>
      <c r="O169" s="62" t="s">
        <v>46</v>
      </c>
      <c r="P169" s="62" t="s">
        <v>46</v>
      </c>
      <c r="Q169" s="62" t="s">
        <v>46</v>
      </c>
      <c r="R169" s="62" t="s">
        <v>46</v>
      </c>
      <c r="S169" s="62" t="s">
        <v>46</v>
      </c>
      <c r="T169" s="1" t="s">
        <v>46</v>
      </c>
      <c r="U169" s="1" t="s">
        <v>46</v>
      </c>
      <c r="V169" s="62" t="s">
        <v>46</v>
      </c>
      <c r="W169" s="62" t="s">
        <v>46</v>
      </c>
      <c r="X169" s="62" t="s">
        <v>46</v>
      </c>
      <c r="Y169" s="62" t="s">
        <v>46</v>
      </c>
    </row>
    <row r="170" spans="1:25" ht="30" x14ac:dyDescent="0.25">
      <c r="A170" s="23">
        <v>105</v>
      </c>
      <c r="B170" s="24" t="s">
        <v>293</v>
      </c>
      <c r="C170" s="1" t="s">
        <v>13</v>
      </c>
      <c r="D170" s="32" t="s">
        <v>291</v>
      </c>
      <c r="E170" s="11" t="s">
        <v>1</v>
      </c>
      <c r="F170" s="62">
        <v>0</v>
      </c>
      <c r="G170" s="1" t="s">
        <v>46</v>
      </c>
      <c r="H170" s="63">
        <v>0</v>
      </c>
      <c r="I170" s="62" t="s">
        <v>46</v>
      </c>
      <c r="J170" s="62" t="s">
        <v>46</v>
      </c>
      <c r="K170" s="62" t="s">
        <v>46</v>
      </c>
      <c r="L170" s="62" t="s">
        <v>46</v>
      </c>
      <c r="M170" s="1" t="s">
        <v>46</v>
      </c>
      <c r="N170" s="1" t="s">
        <v>46</v>
      </c>
      <c r="O170" s="62" t="s">
        <v>46</v>
      </c>
      <c r="P170" s="62" t="s">
        <v>46</v>
      </c>
      <c r="Q170" s="62" t="s">
        <v>46</v>
      </c>
      <c r="R170" s="62" t="s">
        <v>46</v>
      </c>
      <c r="S170" s="62" t="s">
        <v>46</v>
      </c>
      <c r="T170" s="1" t="s">
        <v>46</v>
      </c>
      <c r="U170" s="1" t="s">
        <v>46</v>
      </c>
      <c r="V170" s="62" t="s">
        <v>46</v>
      </c>
      <c r="W170" s="62" t="s">
        <v>46</v>
      </c>
      <c r="X170" s="62" t="s">
        <v>46</v>
      </c>
      <c r="Y170" s="62" t="s">
        <v>46</v>
      </c>
    </row>
    <row r="171" spans="1:25" ht="45" x14ac:dyDescent="0.25">
      <c r="A171" s="23">
        <v>106</v>
      </c>
      <c r="B171" s="24" t="s">
        <v>294</v>
      </c>
      <c r="C171" s="1" t="s">
        <v>13</v>
      </c>
      <c r="D171" s="32" t="s">
        <v>291</v>
      </c>
      <c r="E171" s="11" t="s">
        <v>1</v>
      </c>
      <c r="F171" s="62">
        <v>0</v>
      </c>
      <c r="G171" s="1" t="s">
        <v>46</v>
      </c>
      <c r="H171" s="63">
        <v>0</v>
      </c>
      <c r="I171" s="62" t="s">
        <v>46</v>
      </c>
      <c r="J171" s="62" t="s">
        <v>46</v>
      </c>
      <c r="K171" s="62" t="s">
        <v>46</v>
      </c>
      <c r="L171" s="62" t="s">
        <v>46</v>
      </c>
      <c r="M171" s="1" t="s">
        <v>46</v>
      </c>
      <c r="N171" s="1" t="s">
        <v>46</v>
      </c>
      <c r="O171" s="62" t="s">
        <v>46</v>
      </c>
      <c r="P171" s="62" t="s">
        <v>46</v>
      </c>
      <c r="Q171" s="62" t="s">
        <v>46</v>
      </c>
      <c r="R171" s="62" t="s">
        <v>46</v>
      </c>
      <c r="S171" s="62" t="s">
        <v>46</v>
      </c>
      <c r="T171" s="1" t="s">
        <v>46</v>
      </c>
      <c r="U171" s="1" t="s">
        <v>46</v>
      </c>
      <c r="V171" s="62" t="s">
        <v>46</v>
      </c>
      <c r="W171" s="62" t="s">
        <v>46</v>
      </c>
      <c r="X171" s="62" t="s">
        <v>46</v>
      </c>
      <c r="Y171" s="62" t="s">
        <v>46</v>
      </c>
    </row>
    <row r="172" spans="1:25" ht="90" x14ac:dyDescent="0.25">
      <c r="A172" s="23">
        <v>107</v>
      </c>
      <c r="B172" s="24" t="s">
        <v>295</v>
      </c>
      <c r="C172" s="1" t="s">
        <v>13</v>
      </c>
      <c r="D172" s="32" t="s">
        <v>291</v>
      </c>
      <c r="E172" s="11" t="s">
        <v>1</v>
      </c>
      <c r="F172" s="62">
        <v>0</v>
      </c>
      <c r="G172" s="1" t="s">
        <v>46</v>
      </c>
      <c r="H172" s="63">
        <v>0</v>
      </c>
      <c r="I172" s="62" t="s">
        <v>46</v>
      </c>
      <c r="J172" s="62" t="s">
        <v>46</v>
      </c>
      <c r="K172" s="62" t="s">
        <v>46</v>
      </c>
      <c r="L172" s="62" t="s">
        <v>46</v>
      </c>
      <c r="M172" s="1" t="s">
        <v>46</v>
      </c>
      <c r="N172" s="1" t="s">
        <v>46</v>
      </c>
      <c r="O172" s="62" t="s">
        <v>46</v>
      </c>
      <c r="P172" s="62" t="s">
        <v>46</v>
      </c>
      <c r="Q172" s="62" t="s">
        <v>46</v>
      </c>
      <c r="R172" s="62" t="s">
        <v>46</v>
      </c>
      <c r="S172" s="62" t="s">
        <v>46</v>
      </c>
      <c r="T172" s="1" t="s">
        <v>46</v>
      </c>
      <c r="U172" s="1" t="s">
        <v>46</v>
      </c>
      <c r="V172" s="62" t="s">
        <v>46</v>
      </c>
      <c r="W172" s="62" t="s">
        <v>46</v>
      </c>
      <c r="X172" s="62" t="s">
        <v>46</v>
      </c>
      <c r="Y172" s="62" t="s">
        <v>46</v>
      </c>
    </row>
    <row r="173" spans="1:25" s="39" customFormat="1" x14ac:dyDescent="0.25">
      <c r="A173" s="109"/>
      <c r="B173" s="25" t="s">
        <v>73</v>
      </c>
      <c r="C173" s="113"/>
      <c r="D173" s="34"/>
      <c r="E173" s="12"/>
      <c r="F173" s="66">
        <f t="shared" ref="F173:Y173" si="60">SUM(F169:F169)</f>
        <v>0</v>
      </c>
      <c r="G173" s="66">
        <f t="shared" si="60"/>
        <v>0</v>
      </c>
      <c r="H173" s="66">
        <f t="shared" si="60"/>
        <v>0</v>
      </c>
      <c r="I173" s="66">
        <f t="shared" si="60"/>
        <v>0</v>
      </c>
      <c r="J173" s="66">
        <f t="shared" si="60"/>
        <v>0</v>
      </c>
      <c r="K173" s="66">
        <f t="shared" si="60"/>
        <v>0</v>
      </c>
      <c r="L173" s="66">
        <f t="shared" si="60"/>
        <v>0</v>
      </c>
      <c r="M173" s="66">
        <f t="shared" si="60"/>
        <v>0</v>
      </c>
      <c r="N173" s="66">
        <f t="shared" si="60"/>
        <v>0</v>
      </c>
      <c r="O173" s="66">
        <f t="shared" si="60"/>
        <v>0</v>
      </c>
      <c r="P173" s="66">
        <f t="shared" si="60"/>
        <v>0</v>
      </c>
      <c r="Q173" s="66">
        <f t="shared" si="60"/>
        <v>0</v>
      </c>
      <c r="R173" s="66">
        <f t="shared" si="60"/>
        <v>0</v>
      </c>
      <c r="S173" s="66">
        <f t="shared" si="60"/>
        <v>0</v>
      </c>
      <c r="T173" s="66">
        <f t="shared" si="60"/>
        <v>0</v>
      </c>
      <c r="U173" s="66">
        <f t="shared" si="60"/>
        <v>0</v>
      </c>
      <c r="V173" s="66">
        <f t="shared" si="60"/>
        <v>0</v>
      </c>
      <c r="W173" s="66">
        <f t="shared" si="60"/>
        <v>0</v>
      </c>
      <c r="X173" s="66">
        <f t="shared" si="60"/>
        <v>0</v>
      </c>
      <c r="Y173" s="66">
        <f t="shared" si="60"/>
        <v>0</v>
      </c>
    </row>
    <row r="174" spans="1:25" x14ac:dyDescent="0.25">
      <c r="A174" s="23"/>
      <c r="B174" s="162" t="s">
        <v>297</v>
      </c>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4"/>
    </row>
    <row r="175" spans="1:25" ht="45" x14ac:dyDescent="0.25">
      <c r="A175" s="23">
        <v>108</v>
      </c>
      <c r="B175" s="26" t="s">
        <v>296</v>
      </c>
      <c r="C175" s="1" t="s">
        <v>13</v>
      </c>
      <c r="D175" s="32" t="s">
        <v>298</v>
      </c>
      <c r="E175" s="11" t="s">
        <v>1</v>
      </c>
      <c r="F175" s="62">
        <f>SUM(G175:Y175)</f>
        <v>1</v>
      </c>
      <c r="G175" s="1" t="s">
        <v>46</v>
      </c>
      <c r="H175" s="1" t="s">
        <v>46</v>
      </c>
      <c r="I175" s="1" t="s">
        <v>46</v>
      </c>
      <c r="J175" s="1" t="s">
        <v>46</v>
      </c>
      <c r="K175" s="1" t="s">
        <v>46</v>
      </c>
      <c r="L175" s="1" t="s">
        <v>46</v>
      </c>
      <c r="M175" s="63">
        <v>1</v>
      </c>
      <c r="N175" s="1" t="s">
        <v>46</v>
      </c>
      <c r="O175" s="1" t="s">
        <v>46</v>
      </c>
      <c r="P175" s="1" t="s">
        <v>46</v>
      </c>
      <c r="Q175" s="1" t="s">
        <v>46</v>
      </c>
      <c r="R175" s="1" t="s">
        <v>46</v>
      </c>
      <c r="S175" s="1" t="s">
        <v>46</v>
      </c>
      <c r="T175" s="1" t="s">
        <v>46</v>
      </c>
      <c r="U175" s="1" t="s">
        <v>46</v>
      </c>
      <c r="V175" s="1" t="s">
        <v>46</v>
      </c>
      <c r="W175" s="1" t="s">
        <v>46</v>
      </c>
      <c r="X175" s="1" t="s">
        <v>46</v>
      </c>
      <c r="Y175" s="1" t="s">
        <v>46</v>
      </c>
    </row>
    <row r="176" spans="1:25" s="39" customFormat="1" x14ac:dyDescent="0.25">
      <c r="A176" s="109"/>
      <c r="B176" s="25" t="s">
        <v>73</v>
      </c>
      <c r="C176" s="113"/>
      <c r="D176" s="34"/>
      <c r="E176" s="12"/>
      <c r="F176" s="66">
        <f t="shared" ref="F176:Y176" si="61">SUM(F175:F175)</f>
        <v>1</v>
      </c>
      <c r="G176" s="66">
        <f t="shared" si="61"/>
        <v>0</v>
      </c>
      <c r="H176" s="66">
        <f t="shared" ref="H176:L176" si="62">SUM(H175:H175)</f>
        <v>0</v>
      </c>
      <c r="I176" s="66">
        <f t="shared" si="62"/>
        <v>0</v>
      </c>
      <c r="J176" s="66">
        <f t="shared" si="62"/>
        <v>0</v>
      </c>
      <c r="K176" s="66">
        <f t="shared" si="62"/>
        <v>0</v>
      </c>
      <c r="L176" s="66">
        <f t="shared" si="62"/>
        <v>0</v>
      </c>
      <c r="M176" s="66">
        <f t="shared" si="61"/>
        <v>1</v>
      </c>
      <c r="N176" s="66">
        <f t="shared" ref="N176:S176" si="63">SUM(N175:N175)</f>
        <v>0</v>
      </c>
      <c r="O176" s="66">
        <f t="shared" si="63"/>
        <v>0</v>
      </c>
      <c r="P176" s="66">
        <f t="shared" si="63"/>
        <v>0</v>
      </c>
      <c r="Q176" s="66">
        <f t="shared" si="63"/>
        <v>0</v>
      </c>
      <c r="R176" s="66">
        <f t="shared" si="63"/>
        <v>0</v>
      </c>
      <c r="S176" s="66">
        <f t="shared" si="63"/>
        <v>0</v>
      </c>
      <c r="T176" s="66">
        <f t="shared" si="61"/>
        <v>0</v>
      </c>
      <c r="U176" s="66">
        <f t="shared" si="61"/>
        <v>0</v>
      </c>
      <c r="V176" s="66">
        <f t="shared" si="61"/>
        <v>0</v>
      </c>
      <c r="W176" s="66">
        <f t="shared" si="61"/>
        <v>0</v>
      </c>
      <c r="X176" s="66">
        <f t="shared" si="61"/>
        <v>0</v>
      </c>
      <c r="Y176" s="66">
        <f t="shared" si="61"/>
        <v>0</v>
      </c>
    </row>
    <row r="177" spans="1:25" x14ac:dyDescent="0.25">
      <c r="A177" s="23"/>
      <c r="B177" s="162" t="s">
        <v>146</v>
      </c>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4"/>
    </row>
    <row r="178" spans="1:25" ht="30" x14ac:dyDescent="0.25">
      <c r="A178" s="23">
        <v>109</v>
      </c>
      <c r="B178" s="29" t="s">
        <v>277</v>
      </c>
      <c r="C178" s="1" t="s">
        <v>13</v>
      </c>
      <c r="D178" s="32" t="s">
        <v>300</v>
      </c>
      <c r="E178" s="11">
        <v>2</v>
      </c>
      <c r="F178" s="63">
        <v>0</v>
      </c>
      <c r="G178" s="1" t="s">
        <v>46</v>
      </c>
      <c r="H178" s="1" t="s">
        <v>46</v>
      </c>
      <c r="I178" s="1" t="s">
        <v>46</v>
      </c>
      <c r="J178" s="1" t="s">
        <v>46</v>
      </c>
      <c r="K178" s="1" t="s">
        <v>46</v>
      </c>
      <c r="L178" s="1" t="s">
        <v>46</v>
      </c>
      <c r="M178" s="1" t="s">
        <v>46</v>
      </c>
      <c r="N178" s="1">
        <v>0</v>
      </c>
      <c r="O178" s="1" t="s">
        <v>46</v>
      </c>
      <c r="P178" s="1" t="s">
        <v>46</v>
      </c>
      <c r="Q178" s="1" t="s">
        <v>46</v>
      </c>
      <c r="R178" s="1" t="s">
        <v>46</v>
      </c>
      <c r="S178" s="1" t="s">
        <v>46</v>
      </c>
      <c r="T178" s="1" t="s">
        <v>46</v>
      </c>
      <c r="U178" s="1" t="s">
        <v>46</v>
      </c>
      <c r="V178" s="1" t="s">
        <v>46</v>
      </c>
      <c r="W178" s="1" t="s">
        <v>46</v>
      </c>
      <c r="X178" s="1" t="s">
        <v>46</v>
      </c>
      <c r="Y178" s="1" t="s">
        <v>46</v>
      </c>
    </row>
    <row r="179" spans="1:25" ht="45" x14ac:dyDescent="0.25">
      <c r="A179" s="23">
        <v>110</v>
      </c>
      <c r="B179" s="29" t="s">
        <v>278</v>
      </c>
      <c r="C179" s="1" t="s">
        <v>13</v>
      </c>
      <c r="D179" s="32" t="s">
        <v>300</v>
      </c>
      <c r="E179" s="11" t="s">
        <v>301</v>
      </c>
      <c r="F179" s="63">
        <v>0</v>
      </c>
      <c r="G179" s="1" t="s">
        <v>46</v>
      </c>
      <c r="H179" s="1" t="s">
        <v>46</v>
      </c>
      <c r="I179" s="1" t="s">
        <v>46</v>
      </c>
      <c r="J179" s="1" t="s">
        <v>46</v>
      </c>
      <c r="K179" s="1" t="s">
        <v>46</v>
      </c>
      <c r="L179" s="1" t="s">
        <v>46</v>
      </c>
      <c r="M179" s="1" t="s">
        <v>46</v>
      </c>
      <c r="N179" s="1">
        <v>0</v>
      </c>
      <c r="O179" s="1" t="s">
        <v>46</v>
      </c>
      <c r="P179" s="1" t="s">
        <v>46</v>
      </c>
      <c r="Q179" s="1" t="s">
        <v>46</v>
      </c>
      <c r="R179" s="1" t="s">
        <v>46</v>
      </c>
      <c r="S179" s="1" t="s">
        <v>46</v>
      </c>
      <c r="T179" s="1" t="s">
        <v>46</v>
      </c>
      <c r="U179" s="1" t="s">
        <v>46</v>
      </c>
      <c r="V179" s="1" t="s">
        <v>46</v>
      </c>
      <c r="W179" s="1" t="s">
        <v>46</v>
      </c>
      <c r="X179" s="1" t="s">
        <v>46</v>
      </c>
      <c r="Y179" s="1" t="s">
        <v>46</v>
      </c>
    </row>
    <row r="180" spans="1:25" ht="30" x14ac:dyDescent="0.25">
      <c r="A180" s="23">
        <v>111</v>
      </c>
      <c r="B180" s="29" t="s">
        <v>299</v>
      </c>
      <c r="C180" s="1" t="s">
        <v>13</v>
      </c>
      <c r="D180" s="32" t="s">
        <v>300</v>
      </c>
      <c r="E180" s="11">
        <v>2</v>
      </c>
      <c r="F180" s="63">
        <v>0</v>
      </c>
      <c r="G180" s="1" t="s">
        <v>46</v>
      </c>
      <c r="H180" s="1" t="s">
        <v>46</v>
      </c>
      <c r="I180" s="1" t="s">
        <v>46</v>
      </c>
      <c r="J180" s="1" t="s">
        <v>46</v>
      </c>
      <c r="K180" s="1" t="s">
        <v>46</v>
      </c>
      <c r="L180" s="1" t="s">
        <v>46</v>
      </c>
      <c r="M180" s="1" t="s">
        <v>46</v>
      </c>
      <c r="N180" s="1">
        <v>0</v>
      </c>
      <c r="O180" s="1" t="s">
        <v>46</v>
      </c>
      <c r="P180" s="1" t="s">
        <v>46</v>
      </c>
      <c r="Q180" s="1" t="s">
        <v>46</v>
      </c>
      <c r="R180" s="1" t="s">
        <v>46</v>
      </c>
      <c r="S180" s="1" t="s">
        <v>46</v>
      </c>
      <c r="T180" s="1" t="s">
        <v>46</v>
      </c>
      <c r="U180" s="1" t="s">
        <v>46</v>
      </c>
      <c r="V180" s="1" t="s">
        <v>46</v>
      </c>
      <c r="W180" s="1" t="s">
        <v>46</v>
      </c>
      <c r="X180" s="1" t="s">
        <v>46</v>
      </c>
      <c r="Y180" s="1" t="s">
        <v>46</v>
      </c>
    </row>
    <row r="181" spans="1:25" s="39" customFormat="1" x14ac:dyDescent="0.25">
      <c r="A181" s="109"/>
      <c r="B181" s="25" t="s">
        <v>73</v>
      </c>
      <c r="C181" s="113"/>
      <c r="D181" s="34"/>
      <c r="E181" s="12"/>
      <c r="F181" s="66">
        <f t="shared" ref="F181:Y181" si="64">SUM(F178:F180)</f>
        <v>0</v>
      </c>
      <c r="G181" s="66">
        <f t="shared" si="64"/>
        <v>0</v>
      </c>
      <c r="H181" s="66">
        <f t="shared" si="64"/>
        <v>0</v>
      </c>
      <c r="I181" s="66">
        <f t="shared" si="64"/>
        <v>0</v>
      </c>
      <c r="J181" s="66">
        <f t="shared" si="64"/>
        <v>0</v>
      </c>
      <c r="K181" s="66">
        <f t="shared" si="64"/>
        <v>0</v>
      </c>
      <c r="L181" s="66">
        <f t="shared" si="64"/>
        <v>0</v>
      </c>
      <c r="M181" s="66">
        <f t="shared" si="64"/>
        <v>0</v>
      </c>
      <c r="N181" s="66">
        <f t="shared" si="64"/>
        <v>0</v>
      </c>
      <c r="O181" s="66">
        <f t="shared" si="64"/>
        <v>0</v>
      </c>
      <c r="P181" s="66">
        <f t="shared" si="64"/>
        <v>0</v>
      </c>
      <c r="Q181" s="66">
        <f t="shared" si="64"/>
        <v>0</v>
      </c>
      <c r="R181" s="66">
        <f t="shared" si="64"/>
        <v>0</v>
      </c>
      <c r="S181" s="66">
        <f t="shared" si="64"/>
        <v>0</v>
      </c>
      <c r="T181" s="66">
        <f t="shared" si="64"/>
        <v>0</v>
      </c>
      <c r="U181" s="66">
        <f t="shared" si="64"/>
        <v>0</v>
      </c>
      <c r="V181" s="66">
        <f t="shared" si="64"/>
        <v>0</v>
      </c>
      <c r="W181" s="66">
        <f t="shared" si="64"/>
        <v>0</v>
      </c>
      <c r="X181" s="66">
        <f t="shared" si="64"/>
        <v>0</v>
      </c>
      <c r="Y181" s="66">
        <f t="shared" si="64"/>
        <v>0</v>
      </c>
    </row>
    <row r="182" spans="1:25" s="39" customFormat="1" x14ac:dyDescent="0.25">
      <c r="A182" s="109"/>
      <c r="B182" s="25" t="s">
        <v>74</v>
      </c>
      <c r="C182" s="113"/>
      <c r="D182" s="34"/>
      <c r="E182" s="12"/>
      <c r="F182" s="66">
        <f t="shared" ref="F182:Y182" si="65">F167+F162+F157+F181+F173+F176</f>
        <v>2148</v>
      </c>
      <c r="G182" s="66">
        <f t="shared" si="65"/>
        <v>2147</v>
      </c>
      <c r="H182" s="66">
        <f t="shared" si="65"/>
        <v>0</v>
      </c>
      <c r="I182" s="66">
        <f t="shared" si="65"/>
        <v>0</v>
      </c>
      <c r="J182" s="66">
        <f t="shared" si="65"/>
        <v>0</v>
      </c>
      <c r="K182" s="66">
        <f t="shared" si="65"/>
        <v>0</v>
      </c>
      <c r="L182" s="66">
        <f t="shared" si="65"/>
        <v>0</v>
      </c>
      <c r="M182" s="66">
        <f t="shared" si="65"/>
        <v>1</v>
      </c>
      <c r="N182" s="66">
        <f t="shared" si="65"/>
        <v>0</v>
      </c>
      <c r="O182" s="66">
        <f t="shared" si="65"/>
        <v>0</v>
      </c>
      <c r="P182" s="66">
        <f t="shared" si="65"/>
        <v>0</v>
      </c>
      <c r="Q182" s="66">
        <f t="shared" si="65"/>
        <v>0</v>
      </c>
      <c r="R182" s="66">
        <f t="shared" si="65"/>
        <v>0</v>
      </c>
      <c r="S182" s="66">
        <f t="shared" si="65"/>
        <v>0</v>
      </c>
      <c r="T182" s="66">
        <f t="shared" si="65"/>
        <v>0</v>
      </c>
      <c r="U182" s="66">
        <f t="shared" si="65"/>
        <v>0</v>
      </c>
      <c r="V182" s="66">
        <f t="shared" si="65"/>
        <v>0</v>
      </c>
      <c r="W182" s="66">
        <f t="shared" si="65"/>
        <v>0</v>
      </c>
      <c r="X182" s="66">
        <f t="shared" si="65"/>
        <v>0</v>
      </c>
      <c r="Y182" s="66">
        <f t="shared" si="65"/>
        <v>0</v>
      </c>
    </row>
    <row r="183" spans="1:25" s="39" customFormat="1" x14ac:dyDescent="0.25">
      <c r="A183" s="162" t="s">
        <v>223</v>
      </c>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4"/>
    </row>
    <row r="184" spans="1:25" s="39" customFormat="1" x14ac:dyDescent="0.25">
      <c r="A184" s="162" t="s">
        <v>191</v>
      </c>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4"/>
    </row>
    <row r="185" spans="1:25" s="39" customFormat="1" ht="105" x14ac:dyDescent="0.25">
      <c r="A185" s="23">
        <v>112</v>
      </c>
      <c r="B185" s="140" t="s">
        <v>302</v>
      </c>
      <c r="C185" s="1" t="s">
        <v>107</v>
      </c>
      <c r="D185" s="32" t="s">
        <v>229</v>
      </c>
      <c r="E185" s="11" t="s">
        <v>1</v>
      </c>
      <c r="F185" s="62">
        <f>SUM(G185:Y185)</f>
        <v>4</v>
      </c>
      <c r="G185" s="62">
        <v>0</v>
      </c>
      <c r="H185" s="62">
        <v>0</v>
      </c>
      <c r="I185" s="62">
        <v>0</v>
      </c>
      <c r="J185" s="62">
        <v>0</v>
      </c>
      <c r="K185" s="62">
        <v>0</v>
      </c>
      <c r="L185" s="62">
        <v>0</v>
      </c>
      <c r="M185" s="62">
        <v>0</v>
      </c>
      <c r="N185" s="63">
        <v>1</v>
      </c>
      <c r="O185" s="63">
        <v>0</v>
      </c>
      <c r="P185" s="63">
        <v>0</v>
      </c>
      <c r="Q185" s="63">
        <v>1</v>
      </c>
      <c r="R185" s="63">
        <v>0</v>
      </c>
      <c r="S185" s="63">
        <v>2</v>
      </c>
      <c r="T185" s="63">
        <v>0</v>
      </c>
      <c r="U185" s="63">
        <v>0</v>
      </c>
      <c r="V185" s="63">
        <v>0</v>
      </c>
      <c r="W185" s="63">
        <v>0</v>
      </c>
      <c r="X185" s="63">
        <v>0</v>
      </c>
      <c r="Y185" s="63">
        <v>0</v>
      </c>
    </row>
    <row r="186" spans="1:25" s="39" customFormat="1" ht="150" x14ac:dyDescent="0.25">
      <c r="A186" s="23">
        <v>113</v>
      </c>
      <c r="B186" s="140" t="s">
        <v>303</v>
      </c>
      <c r="C186" s="1" t="s">
        <v>107</v>
      </c>
      <c r="D186" s="32" t="s">
        <v>229</v>
      </c>
      <c r="E186" s="11" t="s">
        <v>1</v>
      </c>
      <c r="F186" s="62">
        <f t="shared" ref="F186" si="66">SUM(G186:Y186)</f>
        <v>2</v>
      </c>
      <c r="G186" s="62">
        <v>0</v>
      </c>
      <c r="H186" s="62">
        <v>0</v>
      </c>
      <c r="I186" s="62">
        <v>0</v>
      </c>
      <c r="J186" s="62">
        <v>0</v>
      </c>
      <c r="K186" s="62">
        <v>0</v>
      </c>
      <c r="L186" s="62">
        <v>0</v>
      </c>
      <c r="M186" s="62">
        <v>0</v>
      </c>
      <c r="N186" s="63">
        <v>0</v>
      </c>
      <c r="O186" s="63">
        <v>0</v>
      </c>
      <c r="P186" s="63">
        <v>0</v>
      </c>
      <c r="Q186" s="63">
        <v>1</v>
      </c>
      <c r="R186" s="63">
        <v>0</v>
      </c>
      <c r="S186" s="63">
        <v>1</v>
      </c>
      <c r="T186" s="63">
        <v>0</v>
      </c>
      <c r="U186" s="63">
        <v>0</v>
      </c>
      <c r="V186" s="63">
        <v>0</v>
      </c>
      <c r="W186" s="63">
        <v>0</v>
      </c>
      <c r="X186" s="63">
        <v>0</v>
      </c>
      <c r="Y186" s="63">
        <v>0</v>
      </c>
    </row>
    <row r="187" spans="1:25" s="39" customFormat="1" ht="45" x14ac:dyDescent="0.25">
      <c r="A187" s="23">
        <v>114</v>
      </c>
      <c r="B187" s="98" t="s">
        <v>304</v>
      </c>
      <c r="C187" s="1" t="s">
        <v>107</v>
      </c>
      <c r="D187" s="32" t="s">
        <v>229</v>
      </c>
      <c r="E187" s="11" t="s">
        <v>1</v>
      </c>
      <c r="F187" s="62">
        <f>SUM(G187:Y187)</f>
        <v>1</v>
      </c>
      <c r="G187" s="62">
        <v>0</v>
      </c>
      <c r="H187" s="62">
        <v>0</v>
      </c>
      <c r="I187" s="62">
        <v>0</v>
      </c>
      <c r="J187" s="62">
        <v>0</v>
      </c>
      <c r="K187" s="62">
        <v>0</v>
      </c>
      <c r="L187" s="62">
        <v>0</v>
      </c>
      <c r="M187" s="62">
        <v>0</v>
      </c>
      <c r="N187" s="63">
        <v>0</v>
      </c>
      <c r="O187" s="63">
        <v>0</v>
      </c>
      <c r="P187" s="63">
        <v>0</v>
      </c>
      <c r="Q187" s="63">
        <v>0</v>
      </c>
      <c r="R187" s="63">
        <v>0</v>
      </c>
      <c r="S187" s="63">
        <v>1</v>
      </c>
      <c r="T187" s="63">
        <v>0</v>
      </c>
      <c r="U187" s="63">
        <v>0</v>
      </c>
      <c r="V187" s="63">
        <v>0</v>
      </c>
      <c r="W187" s="63">
        <v>0</v>
      </c>
      <c r="X187" s="63">
        <v>0</v>
      </c>
      <c r="Y187" s="63">
        <v>0</v>
      </c>
    </row>
    <row r="188" spans="1:25" s="39" customFormat="1" x14ac:dyDescent="0.25">
      <c r="A188" s="109"/>
      <c r="B188" s="25" t="s">
        <v>73</v>
      </c>
      <c r="C188" s="113"/>
      <c r="D188" s="34"/>
      <c r="E188" s="103"/>
      <c r="F188" s="66">
        <f>SUM(G188:Y188)</f>
        <v>7</v>
      </c>
      <c r="G188" s="66">
        <f t="shared" ref="G188:Y188" si="67">SUM(G185:G187)</f>
        <v>0</v>
      </c>
      <c r="H188" s="66">
        <f t="shared" si="67"/>
        <v>0</v>
      </c>
      <c r="I188" s="66">
        <f t="shared" si="67"/>
        <v>0</v>
      </c>
      <c r="J188" s="66">
        <f t="shared" si="67"/>
        <v>0</v>
      </c>
      <c r="K188" s="66">
        <f t="shared" si="67"/>
        <v>0</v>
      </c>
      <c r="L188" s="66">
        <f t="shared" si="67"/>
        <v>0</v>
      </c>
      <c r="M188" s="66">
        <f t="shared" si="67"/>
        <v>0</v>
      </c>
      <c r="N188" s="66">
        <f t="shared" si="67"/>
        <v>1</v>
      </c>
      <c r="O188" s="66">
        <f t="shared" si="67"/>
        <v>0</v>
      </c>
      <c r="P188" s="66">
        <f t="shared" si="67"/>
        <v>0</v>
      </c>
      <c r="Q188" s="66">
        <f t="shared" si="67"/>
        <v>2</v>
      </c>
      <c r="R188" s="66">
        <f t="shared" si="67"/>
        <v>0</v>
      </c>
      <c r="S188" s="66">
        <f t="shared" si="67"/>
        <v>4</v>
      </c>
      <c r="T188" s="66">
        <f t="shared" si="67"/>
        <v>0</v>
      </c>
      <c r="U188" s="66">
        <f t="shared" si="67"/>
        <v>0</v>
      </c>
      <c r="V188" s="66">
        <f t="shared" si="67"/>
        <v>0</v>
      </c>
      <c r="W188" s="66">
        <f t="shared" si="67"/>
        <v>0</v>
      </c>
      <c r="X188" s="66">
        <f t="shared" si="67"/>
        <v>0</v>
      </c>
      <c r="Y188" s="66">
        <f t="shared" si="67"/>
        <v>0</v>
      </c>
    </row>
    <row r="189" spans="1:25" ht="29.25" customHeight="1" x14ac:dyDescent="0.25">
      <c r="A189" s="23"/>
      <c r="B189" s="165" t="s">
        <v>118</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7"/>
    </row>
    <row r="190" spans="1:25" ht="165" x14ac:dyDescent="0.25">
      <c r="A190" s="23">
        <v>115</v>
      </c>
      <c r="B190" s="29" t="s">
        <v>266</v>
      </c>
      <c r="C190" s="1" t="s">
        <v>107</v>
      </c>
      <c r="D190" s="104" t="s">
        <v>326</v>
      </c>
      <c r="E190" s="1" t="s">
        <v>46</v>
      </c>
      <c r="F190" s="62">
        <f>SUM(G190:Y190)</f>
        <v>1</v>
      </c>
      <c r="G190" s="62">
        <v>0</v>
      </c>
      <c r="H190" s="62">
        <v>0</v>
      </c>
      <c r="I190" s="62">
        <v>0</v>
      </c>
      <c r="J190" s="62">
        <v>0</v>
      </c>
      <c r="K190" s="62">
        <v>0</v>
      </c>
      <c r="L190" s="62">
        <v>0</v>
      </c>
      <c r="M190" s="62">
        <v>0</v>
      </c>
      <c r="N190" s="62">
        <v>0</v>
      </c>
      <c r="O190" s="62">
        <v>0</v>
      </c>
      <c r="P190" s="62">
        <v>0</v>
      </c>
      <c r="Q190" s="62">
        <v>0</v>
      </c>
      <c r="R190" s="62">
        <v>1</v>
      </c>
      <c r="S190" s="62">
        <v>0</v>
      </c>
      <c r="T190" s="62">
        <v>0</v>
      </c>
      <c r="U190" s="62">
        <v>0</v>
      </c>
      <c r="V190" s="62">
        <v>0</v>
      </c>
      <c r="W190" s="62">
        <v>0</v>
      </c>
      <c r="X190" s="62">
        <v>0</v>
      </c>
      <c r="Y190" s="62">
        <v>0</v>
      </c>
    </row>
    <row r="191" spans="1:25" s="39" customFormat="1" x14ac:dyDescent="0.25">
      <c r="A191" s="109"/>
      <c r="B191" s="25" t="s">
        <v>73</v>
      </c>
      <c r="C191" s="113"/>
      <c r="D191" s="34"/>
      <c r="E191" s="12"/>
      <c r="F191" s="66">
        <f t="shared" ref="F191:Y191" si="68">SUM(F190:F190)</f>
        <v>1</v>
      </c>
      <c r="G191" s="66">
        <f t="shared" si="68"/>
        <v>0</v>
      </c>
      <c r="H191" s="66">
        <f t="shared" si="68"/>
        <v>0</v>
      </c>
      <c r="I191" s="66">
        <f t="shared" si="68"/>
        <v>0</v>
      </c>
      <c r="J191" s="66">
        <f t="shared" si="68"/>
        <v>0</v>
      </c>
      <c r="K191" s="66">
        <f t="shared" si="68"/>
        <v>0</v>
      </c>
      <c r="L191" s="66">
        <f t="shared" si="68"/>
        <v>0</v>
      </c>
      <c r="M191" s="66">
        <f t="shared" si="68"/>
        <v>0</v>
      </c>
      <c r="N191" s="66">
        <f t="shared" si="68"/>
        <v>0</v>
      </c>
      <c r="O191" s="66">
        <f t="shared" si="68"/>
        <v>0</v>
      </c>
      <c r="P191" s="66">
        <f t="shared" si="68"/>
        <v>0</v>
      </c>
      <c r="Q191" s="66">
        <f t="shared" si="68"/>
        <v>0</v>
      </c>
      <c r="R191" s="66">
        <f t="shared" si="68"/>
        <v>1</v>
      </c>
      <c r="S191" s="66">
        <f t="shared" si="68"/>
        <v>0</v>
      </c>
      <c r="T191" s="66">
        <f t="shared" si="68"/>
        <v>0</v>
      </c>
      <c r="U191" s="66">
        <f t="shared" si="68"/>
        <v>0</v>
      </c>
      <c r="V191" s="66">
        <f t="shared" si="68"/>
        <v>0</v>
      </c>
      <c r="W191" s="66">
        <f t="shared" si="68"/>
        <v>0</v>
      </c>
      <c r="X191" s="66">
        <f t="shared" si="68"/>
        <v>0</v>
      </c>
      <c r="Y191" s="66">
        <f t="shared" si="68"/>
        <v>0</v>
      </c>
    </row>
    <row r="192" spans="1:25" s="39" customFormat="1" x14ac:dyDescent="0.25">
      <c r="A192" s="109"/>
      <c r="B192" s="25" t="s">
        <v>345</v>
      </c>
      <c r="C192" s="113"/>
      <c r="D192" s="34"/>
      <c r="E192" s="12"/>
      <c r="F192" s="66">
        <f>F191+F188</f>
        <v>8</v>
      </c>
      <c r="G192" s="66">
        <f t="shared" ref="G192:Y192" si="69">G191+G188</f>
        <v>0</v>
      </c>
      <c r="H192" s="66">
        <f t="shared" si="69"/>
        <v>0</v>
      </c>
      <c r="I192" s="66">
        <f t="shared" si="69"/>
        <v>0</v>
      </c>
      <c r="J192" s="66">
        <f t="shared" si="69"/>
        <v>0</v>
      </c>
      <c r="K192" s="66">
        <f t="shared" si="69"/>
        <v>0</v>
      </c>
      <c r="L192" s="66">
        <f t="shared" si="69"/>
        <v>0</v>
      </c>
      <c r="M192" s="66">
        <f t="shared" si="69"/>
        <v>0</v>
      </c>
      <c r="N192" s="66">
        <f t="shared" si="69"/>
        <v>1</v>
      </c>
      <c r="O192" s="66">
        <f t="shared" si="69"/>
        <v>0</v>
      </c>
      <c r="P192" s="66">
        <f t="shared" si="69"/>
        <v>0</v>
      </c>
      <c r="Q192" s="66">
        <f t="shared" si="69"/>
        <v>2</v>
      </c>
      <c r="R192" s="66">
        <f t="shared" si="69"/>
        <v>1</v>
      </c>
      <c r="S192" s="66">
        <f t="shared" si="69"/>
        <v>4</v>
      </c>
      <c r="T192" s="66">
        <f t="shared" si="69"/>
        <v>0</v>
      </c>
      <c r="U192" s="66">
        <f t="shared" si="69"/>
        <v>0</v>
      </c>
      <c r="V192" s="66">
        <f t="shared" si="69"/>
        <v>0</v>
      </c>
      <c r="W192" s="66">
        <f t="shared" si="69"/>
        <v>0</v>
      </c>
      <c r="X192" s="66">
        <f t="shared" si="69"/>
        <v>0</v>
      </c>
      <c r="Y192" s="66">
        <f t="shared" si="69"/>
        <v>0</v>
      </c>
    </row>
    <row r="193" spans="1:25" ht="45.75" customHeight="1" x14ac:dyDescent="0.25">
      <c r="A193" s="23"/>
      <c r="B193" s="69" t="s">
        <v>101</v>
      </c>
      <c r="C193" s="1"/>
      <c r="D193" s="32" t="s">
        <v>137</v>
      </c>
      <c r="E193" s="1" t="s">
        <v>46</v>
      </c>
      <c r="F193" s="62">
        <f>SUM(G193:Y193)</f>
        <v>9927</v>
      </c>
      <c r="G193" s="62">
        <v>982</v>
      </c>
      <c r="H193" s="62">
        <v>527</v>
      </c>
      <c r="I193" s="62">
        <v>96</v>
      </c>
      <c r="J193" s="62">
        <v>74</v>
      </c>
      <c r="K193" s="62">
        <v>91</v>
      </c>
      <c r="L193" s="62">
        <v>46</v>
      </c>
      <c r="M193" s="62">
        <v>2294</v>
      </c>
      <c r="N193" s="62">
        <v>610</v>
      </c>
      <c r="O193" s="62">
        <v>302</v>
      </c>
      <c r="P193" s="62">
        <v>595</v>
      </c>
      <c r="Q193" s="62">
        <v>74</v>
      </c>
      <c r="R193" s="62">
        <v>215</v>
      </c>
      <c r="S193" s="62">
        <v>126</v>
      </c>
      <c r="T193" s="62">
        <v>711</v>
      </c>
      <c r="U193" s="62">
        <v>2196</v>
      </c>
      <c r="V193" s="62">
        <v>664</v>
      </c>
      <c r="W193" s="62">
        <v>125</v>
      </c>
      <c r="X193" s="62">
        <v>100</v>
      </c>
      <c r="Y193" s="62">
        <v>99</v>
      </c>
    </row>
    <row r="194" spans="1:25" ht="28.5" x14ac:dyDescent="0.25">
      <c r="A194" s="109" t="s">
        <v>0</v>
      </c>
      <c r="B194" s="109" t="s">
        <v>370</v>
      </c>
      <c r="C194" s="11" t="s">
        <v>17</v>
      </c>
      <c r="D194" s="35" t="s">
        <v>23</v>
      </c>
      <c r="E194" s="23"/>
      <c r="F194" s="102">
        <f t="shared" ref="F194:Y194" si="70">F188+F182+F146+F125+F60+F191</f>
        <v>138213</v>
      </c>
      <c r="G194" s="102">
        <f t="shared" si="70"/>
        <v>22919</v>
      </c>
      <c r="H194" s="102">
        <f t="shared" si="70"/>
        <v>5700</v>
      </c>
      <c r="I194" s="102">
        <f t="shared" si="70"/>
        <v>1986</v>
      </c>
      <c r="J194" s="102">
        <f t="shared" si="70"/>
        <v>1684</v>
      </c>
      <c r="K194" s="102">
        <f t="shared" si="70"/>
        <v>4472</v>
      </c>
      <c r="L194" s="102">
        <f t="shared" si="70"/>
        <v>1579</v>
      </c>
      <c r="M194" s="102">
        <f t="shared" si="70"/>
        <v>20894</v>
      </c>
      <c r="N194" s="102">
        <f t="shared" si="70"/>
        <v>5402</v>
      </c>
      <c r="O194" s="102">
        <f t="shared" si="70"/>
        <v>7181</v>
      </c>
      <c r="P194" s="102">
        <f t="shared" si="70"/>
        <v>8050</v>
      </c>
      <c r="Q194" s="102">
        <f t="shared" si="70"/>
        <v>862</v>
      </c>
      <c r="R194" s="102">
        <f t="shared" si="70"/>
        <v>2082</v>
      </c>
      <c r="S194" s="102">
        <f t="shared" si="70"/>
        <v>2089</v>
      </c>
      <c r="T194" s="102">
        <f t="shared" si="70"/>
        <v>8310</v>
      </c>
      <c r="U194" s="102">
        <f t="shared" si="70"/>
        <v>25767</v>
      </c>
      <c r="V194" s="102">
        <f t="shared" si="70"/>
        <v>11325</v>
      </c>
      <c r="W194" s="102">
        <f t="shared" si="70"/>
        <v>3568</v>
      </c>
      <c r="X194" s="102">
        <f t="shared" si="70"/>
        <v>722</v>
      </c>
      <c r="Y194" s="102">
        <f t="shared" si="70"/>
        <v>3621</v>
      </c>
    </row>
    <row r="195" spans="1:25" x14ac:dyDescent="0.25">
      <c r="A195" s="105"/>
      <c r="B195" s="105"/>
      <c r="C195" s="41"/>
      <c r="D195" s="44"/>
      <c r="E195" s="45"/>
      <c r="F195" s="70"/>
      <c r="G195" s="70"/>
      <c r="H195" s="70"/>
      <c r="I195" s="70"/>
      <c r="J195" s="70"/>
      <c r="K195" s="70"/>
      <c r="L195" s="70"/>
      <c r="M195" s="70"/>
      <c r="N195" s="70"/>
      <c r="O195" s="70"/>
      <c r="P195" s="70"/>
      <c r="Q195" s="70"/>
      <c r="R195" s="70"/>
      <c r="S195" s="70"/>
      <c r="T195" s="70"/>
      <c r="U195" s="70"/>
      <c r="V195" s="70"/>
      <c r="W195" s="70"/>
      <c r="X195" s="70"/>
      <c r="Y195" s="70"/>
    </row>
    <row r="196" spans="1:25" s="19" customFormat="1" ht="30" customHeight="1" x14ac:dyDescent="0.2">
      <c r="A196" s="177" t="s">
        <v>416</v>
      </c>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row>
    <row r="197" spans="1:25" s="19" customFormat="1" ht="12.75" x14ac:dyDescent="0.2">
      <c r="A197" s="177" t="s">
        <v>371</v>
      </c>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row>
    <row r="198" spans="1:25" x14ac:dyDescent="0.25">
      <c r="A198" s="177" t="s">
        <v>172</v>
      </c>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row>
    <row r="199" spans="1:25" x14ac:dyDescent="0.25">
      <c r="A199" s="177" t="s">
        <v>237</v>
      </c>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row>
    <row r="200" spans="1:25" x14ac:dyDescent="0.25">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row>
    <row r="201" spans="1:25" x14ac:dyDescent="0.25">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row>
    <row r="202" spans="1:25" x14ac:dyDescent="0.25">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row>
    <row r="203" spans="1:25" x14ac:dyDescent="0.25">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row>
    <row r="204" spans="1:25" x14ac:dyDescent="0.25">
      <c r="A204" s="186" t="s">
        <v>372</v>
      </c>
      <c r="B204" s="186"/>
      <c r="C204" s="186"/>
      <c r="D204" s="36"/>
      <c r="E204" s="30"/>
      <c r="F204" s="31"/>
      <c r="G204" s="186" t="s">
        <v>373</v>
      </c>
      <c r="H204" s="186"/>
      <c r="I204" s="186"/>
      <c r="J204" s="186"/>
      <c r="K204" s="186"/>
      <c r="L204" s="186"/>
      <c r="M204" s="186"/>
      <c r="N204" s="186"/>
      <c r="O204" s="186"/>
      <c r="P204" s="186"/>
      <c r="Q204" s="186"/>
      <c r="R204" s="186"/>
      <c r="S204" s="186"/>
      <c r="T204" s="186"/>
      <c r="V204" s="8"/>
    </row>
    <row r="205" spans="1:25" x14ac:dyDescent="0.25">
      <c r="A205" s="106"/>
      <c r="B205" s="106"/>
      <c r="C205" s="106"/>
      <c r="D205" s="94"/>
      <c r="E205" s="45"/>
      <c r="F205" s="31"/>
      <c r="G205" s="106"/>
      <c r="M205" s="106"/>
      <c r="T205" s="106"/>
      <c r="V205" s="8"/>
    </row>
    <row r="206" spans="1:25" x14ac:dyDescent="0.25">
      <c r="A206" s="106"/>
      <c r="B206" s="106"/>
      <c r="C206" s="106"/>
      <c r="D206" s="94"/>
      <c r="E206" s="45"/>
      <c r="F206" s="31"/>
      <c r="G206" s="106"/>
      <c r="M206" s="106"/>
      <c r="T206" s="106"/>
      <c r="V206" s="8"/>
    </row>
    <row r="207" spans="1:25" ht="15.75" x14ac:dyDescent="0.25">
      <c r="A207" s="13"/>
      <c r="B207" s="14"/>
      <c r="C207" s="5"/>
      <c r="D207" s="37"/>
      <c r="G207" s="7"/>
      <c r="M207" s="15"/>
      <c r="V207" s="8"/>
    </row>
    <row r="208" spans="1:25" ht="15.75" x14ac:dyDescent="0.25">
      <c r="A208" s="16" t="s">
        <v>123</v>
      </c>
      <c r="C208" s="16"/>
      <c r="D208" s="36"/>
      <c r="E208" s="4"/>
      <c r="F208" s="16"/>
      <c r="G208" s="16" t="s">
        <v>124</v>
      </c>
      <c r="M208" s="17"/>
      <c r="T208" s="22"/>
    </row>
    <row r="209" spans="1:7" x14ac:dyDescent="0.25">
      <c r="A209" s="154" t="s">
        <v>160</v>
      </c>
      <c r="B209" s="154"/>
      <c r="C209" s="154"/>
      <c r="G209" s="7"/>
    </row>
  </sheetData>
  <autoFilter ref="A7:Y209"/>
  <mergeCells count="65">
    <mergeCell ref="Y6:Y7"/>
    <mergeCell ref="C6:C7"/>
    <mergeCell ref="A204:C204"/>
    <mergeCell ref="G204:T204"/>
    <mergeCell ref="A209:C209"/>
    <mergeCell ref="A201:Y201"/>
    <mergeCell ref="P6:S6"/>
    <mergeCell ref="U6:U7"/>
    <mergeCell ref="V6:W6"/>
    <mergeCell ref="B62:Y62"/>
    <mergeCell ref="B115:Y115"/>
    <mergeCell ref="B133:Y133"/>
    <mergeCell ref="B148:Y148"/>
    <mergeCell ref="B147:Y147"/>
    <mergeCell ref="B127:Y127"/>
    <mergeCell ref="B106:Y106"/>
    <mergeCell ref="L1:Y1"/>
    <mergeCell ref="A197:Y197"/>
    <mergeCell ref="A198:Y198"/>
    <mergeCell ref="A199:Y199"/>
    <mergeCell ref="A200:Y200"/>
    <mergeCell ref="A196:Y196"/>
    <mergeCell ref="B189:Y189"/>
    <mergeCell ref="D1:E1"/>
    <mergeCell ref="T6:T7"/>
    <mergeCell ref="F5:Y5"/>
    <mergeCell ref="X6:X7"/>
    <mergeCell ref="B61:Y61"/>
    <mergeCell ref="A2:E2"/>
    <mergeCell ref="B5:B7"/>
    <mergeCell ref="C5:E5"/>
    <mergeCell ref="A3:Y3"/>
    <mergeCell ref="A4:E4"/>
    <mergeCell ref="A5:A7"/>
    <mergeCell ref="K6:L6"/>
    <mergeCell ref="N6:N7"/>
    <mergeCell ref="O6:O7"/>
    <mergeCell ref="F6:F7"/>
    <mergeCell ref="G6:G7"/>
    <mergeCell ref="M6:M7"/>
    <mergeCell ref="B91:Y91"/>
    <mergeCell ref="H6:H7"/>
    <mergeCell ref="I6:I7"/>
    <mergeCell ref="J6:J7"/>
    <mergeCell ref="A118:Y118"/>
    <mergeCell ref="D6:D7"/>
    <mergeCell ref="E6:E7"/>
    <mergeCell ref="B57:Y57"/>
    <mergeCell ref="B9:Y9"/>
    <mergeCell ref="B10:Y10"/>
    <mergeCell ref="B25:Y25"/>
    <mergeCell ref="B28:Y28"/>
    <mergeCell ref="B50:Y50"/>
    <mergeCell ref="B54:Y54"/>
    <mergeCell ref="B35:Y35"/>
    <mergeCell ref="B45:Y45"/>
    <mergeCell ref="B158:Y158"/>
    <mergeCell ref="B168:Y168"/>
    <mergeCell ref="A184:Y184"/>
    <mergeCell ref="B126:Y126"/>
    <mergeCell ref="B122:Y122"/>
    <mergeCell ref="A183:Y183"/>
    <mergeCell ref="B163:Y163"/>
    <mergeCell ref="B177:Y177"/>
    <mergeCell ref="B174:Y174"/>
  </mergeCells>
  <pageMargins left="1.0236220472440944" right="0" top="0.59055118110236227" bottom="0.59055118110236227" header="0.31496062992125984" footer="0.31496062992125984"/>
  <pageSetup paperSize="9" scale="27" orientation="landscape" r:id="rId1"/>
  <rowBreaks count="12" manualBreakCount="12">
    <brk id="18" max="24" man="1"/>
    <brk id="32" max="24" man="1"/>
    <brk id="46" max="24" man="1"/>
    <brk id="64" max="24" man="1"/>
    <brk id="77" max="24" man="1"/>
    <brk id="90" max="24" man="1"/>
    <brk id="105" max="24" man="1"/>
    <brk id="117" max="24" man="1"/>
    <brk id="130" max="24" man="1"/>
    <brk id="143" max="24" man="1"/>
    <brk id="165" max="24" man="1"/>
    <brk id="185"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zoomScaleNormal="100" workbookViewId="0">
      <selection activeCell="H10" sqref="H10"/>
    </sheetView>
  </sheetViews>
  <sheetFormatPr defaultRowHeight="15" x14ac:dyDescent="0.25"/>
  <cols>
    <col min="1" max="1" width="8.85546875" style="7" customWidth="1"/>
    <col min="2" max="2" width="69.28515625" style="7" customWidth="1"/>
    <col min="3" max="3" width="11" style="7" customWidth="1"/>
    <col min="4" max="4" width="16.28515625" style="38" customWidth="1"/>
    <col min="5" max="5" width="9.5703125" style="7" customWidth="1"/>
    <col min="6" max="6" width="10" style="7" customWidth="1"/>
    <col min="7" max="7" width="10.140625" style="8" customWidth="1"/>
    <col min="8" max="8" width="9" style="7" customWidth="1"/>
    <col min="9" max="9" width="8.28515625" style="7" customWidth="1"/>
    <col min="10" max="16384" width="9.140625" style="7"/>
  </cols>
  <sheetData>
    <row r="1" spans="1:9" ht="43.5" customHeight="1" x14ac:dyDescent="0.25">
      <c r="A1" s="9"/>
      <c r="B1" s="10"/>
      <c r="C1" s="10"/>
      <c r="D1" s="189" t="s">
        <v>247</v>
      </c>
      <c r="E1" s="189"/>
      <c r="F1" s="189"/>
      <c r="G1" s="189"/>
      <c r="H1" s="189"/>
      <c r="I1" s="189"/>
    </row>
    <row r="2" spans="1:9" x14ac:dyDescent="0.25">
      <c r="A2" s="181"/>
      <c r="B2" s="181"/>
      <c r="C2" s="181"/>
      <c r="D2" s="181"/>
      <c r="E2" s="181"/>
      <c r="H2" s="64" t="s">
        <v>347</v>
      </c>
    </row>
    <row r="3" spans="1:9" ht="77.25" customHeight="1" x14ac:dyDescent="0.25">
      <c r="A3" s="185" t="s">
        <v>255</v>
      </c>
      <c r="B3" s="185"/>
      <c r="C3" s="185"/>
      <c r="D3" s="185"/>
      <c r="E3" s="185"/>
      <c r="F3" s="185"/>
      <c r="G3" s="185"/>
      <c r="H3" s="185"/>
      <c r="I3" s="185"/>
    </row>
    <row r="4" spans="1:9" x14ac:dyDescent="0.25">
      <c r="A4" s="150" t="s">
        <v>362</v>
      </c>
      <c r="B4" s="150"/>
      <c r="C4" s="150"/>
      <c r="D4" s="150"/>
      <c r="E4" s="150"/>
      <c r="F4" s="65"/>
      <c r="G4" s="65"/>
      <c r="H4" s="65"/>
      <c r="I4" s="65"/>
    </row>
    <row r="5" spans="1:9" ht="39" customHeight="1" x14ac:dyDescent="0.25">
      <c r="A5" s="175" t="s">
        <v>7</v>
      </c>
      <c r="B5" s="175" t="s">
        <v>8</v>
      </c>
      <c r="C5" s="175" t="s">
        <v>24</v>
      </c>
      <c r="D5" s="175"/>
      <c r="E5" s="175"/>
      <c r="F5" s="175" t="s">
        <v>411</v>
      </c>
      <c r="G5" s="175"/>
      <c r="H5" s="175"/>
      <c r="I5" s="175"/>
    </row>
    <row r="6" spans="1:9" ht="133.5" x14ac:dyDescent="0.25">
      <c r="A6" s="175"/>
      <c r="B6" s="175"/>
      <c r="C6" s="112" t="s">
        <v>414</v>
      </c>
      <c r="D6" s="112" t="s">
        <v>142</v>
      </c>
      <c r="E6" s="112" t="s">
        <v>136</v>
      </c>
      <c r="F6" s="42" t="s">
        <v>145</v>
      </c>
      <c r="G6" s="42" t="s">
        <v>174</v>
      </c>
      <c r="H6" s="42" t="s">
        <v>363</v>
      </c>
      <c r="I6" s="42" t="s">
        <v>175</v>
      </c>
    </row>
    <row r="7" spans="1:9" s="39" customFormat="1" x14ac:dyDescent="0.25">
      <c r="A7" s="134">
        <v>1</v>
      </c>
      <c r="B7" s="134">
        <v>2</v>
      </c>
      <c r="C7" s="134">
        <v>3</v>
      </c>
      <c r="D7" s="33">
        <v>4</v>
      </c>
      <c r="E7" s="134">
        <v>5</v>
      </c>
      <c r="F7" s="134">
        <v>6</v>
      </c>
      <c r="G7" s="33">
        <v>7</v>
      </c>
      <c r="H7" s="142">
        <v>8</v>
      </c>
      <c r="I7" s="142">
        <v>9</v>
      </c>
    </row>
    <row r="8" spans="1:9" ht="24.75" customHeight="1" x14ac:dyDescent="0.25">
      <c r="A8" s="134"/>
      <c r="B8" s="188" t="s">
        <v>391</v>
      </c>
      <c r="C8" s="188"/>
      <c r="D8" s="188"/>
      <c r="E8" s="188"/>
      <c r="F8" s="188"/>
      <c r="G8" s="188"/>
      <c r="H8" s="188"/>
      <c r="I8" s="188"/>
    </row>
    <row r="9" spans="1:9" x14ac:dyDescent="0.25">
      <c r="A9" s="23"/>
      <c r="B9" s="190" t="s">
        <v>78</v>
      </c>
      <c r="C9" s="190"/>
      <c r="D9" s="190"/>
      <c r="E9" s="190"/>
      <c r="F9" s="190"/>
      <c r="G9" s="190"/>
      <c r="H9" s="190"/>
      <c r="I9" s="190"/>
    </row>
    <row r="10" spans="1:9" ht="170.25" customHeight="1" x14ac:dyDescent="0.25">
      <c r="A10" s="23">
        <v>1</v>
      </c>
      <c r="B10" s="24" t="s">
        <v>246</v>
      </c>
      <c r="C10" s="1" t="s">
        <v>13</v>
      </c>
      <c r="D10" s="32" t="s">
        <v>340</v>
      </c>
      <c r="E10" s="63">
        <v>3</v>
      </c>
      <c r="F10" s="62">
        <f t="shared" ref="F10:F18" si="0">SUM(G10:I10)</f>
        <v>2</v>
      </c>
      <c r="G10" s="62">
        <v>2</v>
      </c>
      <c r="H10" s="62">
        <v>0</v>
      </c>
      <c r="I10" s="62">
        <v>0</v>
      </c>
    </row>
    <row r="11" spans="1:9" ht="45" x14ac:dyDescent="0.25">
      <c r="A11" s="23">
        <v>2</v>
      </c>
      <c r="B11" s="24" t="s">
        <v>48</v>
      </c>
      <c r="C11" s="1" t="s">
        <v>13</v>
      </c>
      <c r="D11" s="32" t="s">
        <v>340</v>
      </c>
      <c r="E11" s="63">
        <v>1</v>
      </c>
      <c r="F11" s="62">
        <f t="shared" si="0"/>
        <v>4</v>
      </c>
      <c r="G11" s="62">
        <v>1</v>
      </c>
      <c r="H11" s="62">
        <v>3</v>
      </c>
      <c r="I11" s="62">
        <v>0</v>
      </c>
    </row>
    <row r="12" spans="1:9" ht="61.5" customHeight="1" x14ac:dyDescent="0.25">
      <c r="A12" s="23">
        <v>3</v>
      </c>
      <c r="B12" s="24" t="s">
        <v>257</v>
      </c>
      <c r="C12" s="1" t="s">
        <v>13</v>
      </c>
      <c r="D12" s="32" t="s">
        <v>340</v>
      </c>
      <c r="E12" s="63">
        <v>3</v>
      </c>
      <c r="F12" s="62">
        <f t="shared" si="0"/>
        <v>1</v>
      </c>
      <c r="G12" s="62">
        <v>0</v>
      </c>
      <c r="H12" s="62">
        <v>0</v>
      </c>
      <c r="I12" s="62">
        <v>1</v>
      </c>
    </row>
    <row r="13" spans="1:9" ht="90" customHeight="1" x14ac:dyDescent="0.25">
      <c r="A13" s="23">
        <v>4</v>
      </c>
      <c r="B13" s="29" t="s">
        <v>339</v>
      </c>
      <c r="C13" s="1" t="s">
        <v>13</v>
      </c>
      <c r="D13" s="32" t="s">
        <v>340</v>
      </c>
      <c r="E13" s="63">
        <v>3</v>
      </c>
      <c r="F13" s="62">
        <f t="shared" si="0"/>
        <v>2</v>
      </c>
      <c r="G13" s="62">
        <v>2</v>
      </c>
      <c r="H13" s="62">
        <v>0</v>
      </c>
      <c r="I13" s="62">
        <v>0</v>
      </c>
    </row>
    <row r="14" spans="1:9" ht="32.25" customHeight="1" x14ac:dyDescent="0.25">
      <c r="A14" s="23">
        <v>5</v>
      </c>
      <c r="B14" s="24" t="s">
        <v>258</v>
      </c>
      <c r="C14" s="1" t="s">
        <v>13</v>
      </c>
      <c r="D14" s="32" t="s">
        <v>340</v>
      </c>
      <c r="E14" s="63">
        <v>3</v>
      </c>
      <c r="F14" s="62">
        <f t="shared" si="0"/>
        <v>0</v>
      </c>
      <c r="G14" s="62">
        <v>0</v>
      </c>
      <c r="H14" s="62">
        <v>0</v>
      </c>
      <c r="I14" s="62">
        <v>0</v>
      </c>
    </row>
    <row r="15" spans="1:9" ht="122.25" customHeight="1" x14ac:dyDescent="0.25">
      <c r="A15" s="23">
        <v>6</v>
      </c>
      <c r="B15" s="24" t="s">
        <v>88</v>
      </c>
      <c r="C15" s="1" t="s">
        <v>13</v>
      </c>
      <c r="D15" s="32" t="s">
        <v>340</v>
      </c>
      <c r="E15" s="1" t="s">
        <v>46</v>
      </c>
      <c r="F15" s="62">
        <f t="shared" si="0"/>
        <v>1</v>
      </c>
      <c r="G15" s="62">
        <v>0</v>
      </c>
      <c r="H15" s="62">
        <v>0</v>
      </c>
      <c r="I15" s="62">
        <v>1</v>
      </c>
    </row>
    <row r="16" spans="1:9" ht="30" x14ac:dyDescent="0.25">
      <c r="A16" s="23">
        <v>7</v>
      </c>
      <c r="B16" s="28" t="s">
        <v>152</v>
      </c>
      <c r="C16" s="1" t="s">
        <v>13</v>
      </c>
      <c r="D16" s="32" t="s">
        <v>340</v>
      </c>
      <c r="E16" s="63">
        <v>3</v>
      </c>
      <c r="F16" s="62">
        <f t="shared" si="0"/>
        <v>0</v>
      </c>
      <c r="G16" s="62">
        <v>0</v>
      </c>
      <c r="H16" s="62">
        <v>0</v>
      </c>
      <c r="I16" s="62">
        <v>0</v>
      </c>
    </row>
    <row r="17" spans="1:9" ht="31.5" customHeight="1" x14ac:dyDescent="0.25">
      <c r="A17" s="23">
        <v>8</v>
      </c>
      <c r="B17" s="24" t="s">
        <v>116</v>
      </c>
      <c r="C17" s="1" t="s">
        <v>13</v>
      </c>
      <c r="D17" s="32" t="s">
        <v>340</v>
      </c>
      <c r="E17" s="1" t="s">
        <v>46</v>
      </c>
      <c r="F17" s="62">
        <f t="shared" si="0"/>
        <v>0</v>
      </c>
      <c r="G17" s="62">
        <v>0</v>
      </c>
      <c r="H17" s="62">
        <v>0</v>
      </c>
      <c r="I17" s="62">
        <v>0</v>
      </c>
    </row>
    <row r="18" spans="1:9" ht="36" customHeight="1" x14ac:dyDescent="0.25">
      <c r="A18" s="23">
        <v>9</v>
      </c>
      <c r="B18" s="24" t="s">
        <v>117</v>
      </c>
      <c r="C18" s="1" t="s">
        <v>13</v>
      </c>
      <c r="D18" s="32" t="s">
        <v>340</v>
      </c>
      <c r="E18" s="1" t="s">
        <v>46</v>
      </c>
      <c r="F18" s="62">
        <f t="shared" si="0"/>
        <v>0</v>
      </c>
      <c r="G18" s="62">
        <v>0</v>
      </c>
      <c r="H18" s="62">
        <v>0</v>
      </c>
      <c r="I18" s="62">
        <v>0</v>
      </c>
    </row>
    <row r="19" spans="1:9" s="39" customFormat="1" x14ac:dyDescent="0.25">
      <c r="A19" s="134">
        <v>9</v>
      </c>
      <c r="B19" s="25" t="s">
        <v>73</v>
      </c>
      <c r="C19" s="135"/>
      <c r="D19" s="34"/>
      <c r="E19" s="135"/>
      <c r="F19" s="66">
        <f>SUM(F10:F18)</f>
        <v>10</v>
      </c>
      <c r="G19" s="66">
        <f>SUM(G10:G18)</f>
        <v>5</v>
      </c>
      <c r="H19" s="66">
        <f>SUM(H10:H18)</f>
        <v>3</v>
      </c>
      <c r="I19" s="66">
        <f>SUM(I10:I18)</f>
        <v>2</v>
      </c>
    </row>
    <row r="20" spans="1:9" ht="27" customHeight="1" x14ac:dyDescent="0.25">
      <c r="A20" s="23"/>
      <c r="B20" s="190" t="s">
        <v>79</v>
      </c>
      <c r="C20" s="190"/>
      <c r="D20" s="190"/>
      <c r="E20" s="190"/>
      <c r="F20" s="190"/>
      <c r="G20" s="190"/>
      <c r="H20" s="190"/>
      <c r="I20" s="190"/>
    </row>
    <row r="21" spans="1:9" ht="88.5" customHeight="1" x14ac:dyDescent="0.25">
      <c r="A21" s="23">
        <v>10</v>
      </c>
      <c r="B21" s="26" t="s">
        <v>348</v>
      </c>
      <c r="C21" s="3" t="s">
        <v>107</v>
      </c>
      <c r="D21" s="32" t="s">
        <v>338</v>
      </c>
      <c r="E21" s="63">
        <v>1</v>
      </c>
      <c r="F21" s="62">
        <f>SUM(G21:I21)</f>
        <v>1</v>
      </c>
      <c r="G21" s="62">
        <v>0</v>
      </c>
      <c r="H21" s="62">
        <v>0</v>
      </c>
      <c r="I21" s="62">
        <v>1</v>
      </c>
    </row>
    <row r="22" spans="1:9" s="39" customFormat="1" x14ac:dyDescent="0.25">
      <c r="A22" s="134">
        <v>1</v>
      </c>
      <c r="B22" s="25" t="s">
        <v>73</v>
      </c>
      <c r="C22" s="135"/>
      <c r="D22" s="34"/>
      <c r="E22" s="135"/>
      <c r="F22" s="66">
        <f>SUM(F21)</f>
        <v>1</v>
      </c>
      <c r="G22" s="66">
        <f t="shared" ref="G22:I22" si="1">SUM(G21)</f>
        <v>0</v>
      </c>
      <c r="H22" s="66">
        <f t="shared" si="1"/>
        <v>0</v>
      </c>
      <c r="I22" s="66">
        <f t="shared" si="1"/>
        <v>1</v>
      </c>
    </row>
    <row r="23" spans="1:9" x14ac:dyDescent="0.25">
      <c r="A23" s="23"/>
      <c r="B23" s="190" t="s">
        <v>14</v>
      </c>
      <c r="C23" s="190"/>
      <c r="D23" s="190"/>
      <c r="E23" s="190"/>
      <c r="F23" s="190"/>
      <c r="G23" s="190"/>
      <c r="H23" s="190"/>
      <c r="I23" s="190"/>
    </row>
    <row r="24" spans="1:9" ht="47.25" customHeight="1" x14ac:dyDescent="0.25">
      <c r="A24" s="23">
        <v>11</v>
      </c>
      <c r="B24" s="26" t="s">
        <v>332</v>
      </c>
      <c r="C24" s="1" t="s">
        <v>13</v>
      </c>
      <c r="D24" s="32" t="s">
        <v>336</v>
      </c>
      <c r="E24" s="1" t="s">
        <v>46</v>
      </c>
      <c r="F24" s="63">
        <v>0</v>
      </c>
      <c r="G24" s="63">
        <v>0</v>
      </c>
      <c r="H24" s="1" t="s">
        <v>46</v>
      </c>
      <c r="I24" s="1" t="s">
        <v>46</v>
      </c>
    </row>
    <row r="25" spans="1:9" ht="104.25" customHeight="1" x14ac:dyDescent="0.25">
      <c r="A25" s="23">
        <v>12</v>
      </c>
      <c r="B25" s="26" t="s">
        <v>333</v>
      </c>
      <c r="C25" s="1" t="s">
        <v>13</v>
      </c>
      <c r="D25" s="32" t="s">
        <v>336</v>
      </c>
      <c r="E25" s="1" t="s">
        <v>46</v>
      </c>
      <c r="F25" s="63">
        <v>0</v>
      </c>
      <c r="G25" s="63">
        <v>0</v>
      </c>
      <c r="H25" s="1" t="s">
        <v>46</v>
      </c>
      <c r="I25" s="1" t="s">
        <v>46</v>
      </c>
    </row>
    <row r="26" spans="1:9" ht="81.75" customHeight="1" x14ac:dyDescent="0.25">
      <c r="A26" s="23">
        <v>13</v>
      </c>
      <c r="B26" s="26" t="s">
        <v>334</v>
      </c>
      <c r="C26" s="1" t="s">
        <v>13</v>
      </c>
      <c r="D26" s="32" t="s">
        <v>336</v>
      </c>
      <c r="E26" s="1" t="s">
        <v>46</v>
      </c>
      <c r="F26" s="63">
        <v>0</v>
      </c>
      <c r="G26" s="63">
        <v>0</v>
      </c>
      <c r="H26" s="1" t="s">
        <v>46</v>
      </c>
      <c r="I26" s="1" t="s">
        <v>46</v>
      </c>
    </row>
    <row r="27" spans="1:9" ht="30" x14ac:dyDescent="0.25">
      <c r="A27" s="23">
        <v>14</v>
      </c>
      <c r="B27" s="26" t="s">
        <v>279</v>
      </c>
      <c r="C27" s="1" t="s">
        <v>13</v>
      </c>
      <c r="D27" s="32" t="s">
        <v>336</v>
      </c>
      <c r="E27" s="1" t="s">
        <v>46</v>
      </c>
      <c r="F27" s="63">
        <v>0</v>
      </c>
      <c r="G27" s="63">
        <v>0</v>
      </c>
      <c r="H27" s="1" t="s">
        <v>46</v>
      </c>
      <c r="I27" s="1" t="s">
        <v>46</v>
      </c>
    </row>
    <row r="28" spans="1:9" ht="78.75" customHeight="1" x14ac:dyDescent="0.25">
      <c r="A28" s="23">
        <v>15</v>
      </c>
      <c r="B28" s="26" t="s">
        <v>335</v>
      </c>
      <c r="C28" s="1" t="s">
        <v>13</v>
      </c>
      <c r="D28" s="32" t="s">
        <v>336</v>
      </c>
      <c r="E28" s="1" t="s">
        <v>46</v>
      </c>
      <c r="F28" s="63">
        <v>0</v>
      </c>
      <c r="G28" s="63">
        <v>0</v>
      </c>
      <c r="H28" s="1" t="s">
        <v>46</v>
      </c>
      <c r="I28" s="1" t="s">
        <v>46</v>
      </c>
    </row>
    <row r="29" spans="1:9" s="39" customFormat="1" x14ac:dyDescent="0.25">
      <c r="A29" s="134"/>
      <c r="B29" s="25" t="s">
        <v>73</v>
      </c>
      <c r="C29" s="135"/>
      <c r="D29" s="34"/>
      <c r="E29" s="135"/>
      <c r="F29" s="66">
        <f t="shared" ref="F29:I29" si="2">SUM(F24:F28)</f>
        <v>0</v>
      </c>
      <c r="G29" s="66">
        <f t="shared" si="2"/>
        <v>0</v>
      </c>
      <c r="H29" s="66">
        <f t="shared" si="2"/>
        <v>0</v>
      </c>
      <c r="I29" s="66">
        <f t="shared" si="2"/>
        <v>0</v>
      </c>
    </row>
    <row r="30" spans="1:9" ht="30" customHeight="1" x14ac:dyDescent="0.25">
      <c r="A30" s="23"/>
      <c r="B30" s="190" t="s">
        <v>16</v>
      </c>
      <c r="C30" s="190"/>
      <c r="D30" s="190"/>
      <c r="E30" s="190"/>
      <c r="F30" s="190"/>
      <c r="G30" s="190"/>
      <c r="H30" s="190"/>
      <c r="I30" s="190"/>
    </row>
    <row r="31" spans="1:9" ht="36" x14ac:dyDescent="0.25">
      <c r="A31" s="23">
        <v>16</v>
      </c>
      <c r="B31" s="27" t="s">
        <v>89</v>
      </c>
      <c r="C31" s="1" t="s">
        <v>13</v>
      </c>
      <c r="D31" s="32" t="s">
        <v>327</v>
      </c>
      <c r="E31" s="63">
        <v>3</v>
      </c>
      <c r="F31" s="62">
        <f>SUM(G31:I31)</f>
        <v>0</v>
      </c>
      <c r="G31" s="62">
        <v>0</v>
      </c>
      <c r="H31" s="62">
        <v>0</v>
      </c>
      <c r="I31" s="62">
        <v>0</v>
      </c>
    </row>
    <row r="32" spans="1:9" ht="60" customHeight="1" x14ac:dyDescent="0.25">
      <c r="A32" s="23">
        <v>17</v>
      </c>
      <c r="B32" s="28" t="s">
        <v>262</v>
      </c>
      <c r="C32" s="1" t="s">
        <v>13</v>
      </c>
      <c r="D32" s="32" t="s">
        <v>327</v>
      </c>
      <c r="E32" s="63">
        <v>1</v>
      </c>
      <c r="F32" s="62">
        <f>SUM(G32:I32)</f>
        <v>0</v>
      </c>
      <c r="G32" s="62">
        <v>0</v>
      </c>
      <c r="H32" s="62">
        <v>0</v>
      </c>
      <c r="I32" s="62">
        <v>0</v>
      </c>
    </row>
    <row r="33" spans="1:9" ht="61.5" customHeight="1" x14ac:dyDescent="0.25">
      <c r="A33" s="23">
        <v>18</v>
      </c>
      <c r="B33" s="28" t="s">
        <v>263</v>
      </c>
      <c r="C33" s="1" t="s">
        <v>13</v>
      </c>
      <c r="D33" s="32" t="s">
        <v>327</v>
      </c>
      <c r="E33" s="1" t="s">
        <v>46</v>
      </c>
      <c r="F33" s="62">
        <f>SUM(G33:I33)</f>
        <v>0</v>
      </c>
      <c r="G33" s="62">
        <v>0</v>
      </c>
      <c r="H33" s="62">
        <v>0</v>
      </c>
      <c r="I33" s="62">
        <v>0</v>
      </c>
    </row>
    <row r="34" spans="1:9" s="39" customFormat="1" x14ac:dyDescent="0.25">
      <c r="A34" s="134"/>
      <c r="B34" s="25" t="s">
        <v>73</v>
      </c>
      <c r="C34" s="135"/>
      <c r="D34" s="34"/>
      <c r="E34" s="135"/>
      <c r="F34" s="66">
        <f t="shared" ref="F34:I34" si="3">SUM(F31:F33)</f>
        <v>0</v>
      </c>
      <c r="G34" s="66">
        <f t="shared" si="3"/>
        <v>0</v>
      </c>
      <c r="H34" s="66">
        <f t="shared" si="3"/>
        <v>0</v>
      </c>
      <c r="I34" s="66">
        <f t="shared" si="3"/>
        <v>0</v>
      </c>
    </row>
    <row r="35" spans="1:9" ht="57.75" customHeight="1" x14ac:dyDescent="0.25">
      <c r="A35" s="23"/>
      <c r="B35" s="190" t="s">
        <v>118</v>
      </c>
      <c r="C35" s="190"/>
      <c r="D35" s="190"/>
      <c r="E35" s="190"/>
      <c r="F35" s="190"/>
      <c r="G35" s="190"/>
      <c r="H35" s="190"/>
      <c r="I35" s="190"/>
    </row>
    <row r="36" spans="1:9" ht="58.5" customHeight="1" x14ac:dyDescent="0.25">
      <c r="A36" s="23">
        <v>19</v>
      </c>
      <c r="B36" s="26" t="s">
        <v>264</v>
      </c>
      <c r="C36" s="1" t="s">
        <v>13</v>
      </c>
      <c r="D36" s="133" t="s">
        <v>325</v>
      </c>
      <c r="E36" s="2">
        <v>1</v>
      </c>
      <c r="F36" s="62">
        <f>SUM(G36:I36)</f>
        <v>3136</v>
      </c>
      <c r="G36" s="62">
        <v>1762</v>
      </c>
      <c r="H36" s="62">
        <v>46</v>
      </c>
      <c r="I36" s="62">
        <v>1328</v>
      </c>
    </row>
    <row r="37" spans="1:9" ht="42.75" customHeight="1" x14ac:dyDescent="0.25">
      <c r="A37" s="23">
        <v>20</v>
      </c>
      <c r="B37" s="26" t="s">
        <v>265</v>
      </c>
      <c r="C37" s="1" t="s">
        <v>13</v>
      </c>
      <c r="D37" s="133" t="s">
        <v>325</v>
      </c>
      <c r="E37" s="2">
        <v>3</v>
      </c>
      <c r="F37" s="62">
        <f>SUM(G37:I37)</f>
        <v>1638</v>
      </c>
      <c r="G37" s="62">
        <v>427</v>
      </c>
      <c r="H37" s="62">
        <v>127</v>
      </c>
      <c r="I37" s="62">
        <v>1084</v>
      </c>
    </row>
    <row r="38" spans="1:9" s="39" customFormat="1" x14ac:dyDescent="0.25">
      <c r="A38" s="134"/>
      <c r="B38" s="25" t="s">
        <v>73</v>
      </c>
      <c r="C38" s="135"/>
      <c r="D38" s="34"/>
      <c r="E38" s="12"/>
      <c r="F38" s="67">
        <f t="shared" ref="F38:I38" si="4">SUM(F36:F37)</f>
        <v>4774</v>
      </c>
      <c r="G38" s="67">
        <f t="shared" si="4"/>
        <v>2189</v>
      </c>
      <c r="H38" s="67">
        <f t="shared" si="4"/>
        <v>173</v>
      </c>
      <c r="I38" s="67">
        <f t="shared" si="4"/>
        <v>2412</v>
      </c>
    </row>
    <row r="39" spans="1:9" x14ac:dyDescent="0.25">
      <c r="A39" s="23"/>
      <c r="B39" s="190" t="s">
        <v>97</v>
      </c>
      <c r="C39" s="190"/>
      <c r="D39" s="190"/>
      <c r="E39" s="190"/>
      <c r="F39" s="190"/>
      <c r="G39" s="190"/>
      <c r="H39" s="190"/>
      <c r="I39" s="190"/>
    </row>
    <row r="40" spans="1:9" ht="57.75" customHeight="1" x14ac:dyDescent="0.25">
      <c r="A40" s="23">
        <v>21</v>
      </c>
      <c r="B40" s="26" t="s">
        <v>81</v>
      </c>
      <c r="C40" s="1" t="s">
        <v>13</v>
      </c>
      <c r="D40" s="133" t="s">
        <v>324</v>
      </c>
      <c r="E40" s="2">
        <v>3</v>
      </c>
      <c r="F40" s="62">
        <f>SUM(G40:I40)</f>
        <v>0</v>
      </c>
      <c r="G40" s="62">
        <v>0</v>
      </c>
      <c r="H40" s="62">
        <v>0</v>
      </c>
      <c r="I40" s="62">
        <v>0</v>
      </c>
    </row>
    <row r="41" spans="1:9" s="39" customFormat="1" x14ac:dyDescent="0.25">
      <c r="A41" s="134"/>
      <c r="B41" s="25" t="s">
        <v>73</v>
      </c>
      <c r="C41" s="135"/>
      <c r="D41" s="34"/>
      <c r="E41" s="12"/>
      <c r="F41" s="66">
        <f>SUM(F40)</f>
        <v>0</v>
      </c>
      <c r="G41" s="66">
        <f t="shared" ref="G41:I41" si="5">SUM(G40)</f>
        <v>0</v>
      </c>
      <c r="H41" s="66">
        <f t="shared" si="5"/>
        <v>0</v>
      </c>
      <c r="I41" s="66">
        <f t="shared" si="5"/>
        <v>0</v>
      </c>
    </row>
    <row r="42" spans="1:9" x14ac:dyDescent="0.25">
      <c r="A42" s="23"/>
      <c r="B42" s="190" t="s">
        <v>71</v>
      </c>
      <c r="C42" s="190"/>
      <c r="D42" s="190"/>
      <c r="E42" s="190"/>
      <c r="F42" s="190"/>
      <c r="G42" s="190"/>
      <c r="H42" s="190"/>
      <c r="I42" s="190"/>
    </row>
    <row r="43" spans="1:9" ht="101.25" customHeight="1" x14ac:dyDescent="0.25">
      <c r="A43" s="23">
        <v>22</v>
      </c>
      <c r="B43" s="26" t="s">
        <v>280</v>
      </c>
      <c r="C43" s="3" t="s">
        <v>107</v>
      </c>
      <c r="D43" s="32" t="s">
        <v>281</v>
      </c>
      <c r="E43" s="2">
        <v>1</v>
      </c>
      <c r="F43" s="62">
        <f>SUM(G43:I43)</f>
        <v>0</v>
      </c>
      <c r="G43" s="63">
        <v>0</v>
      </c>
      <c r="H43" s="63">
        <v>0</v>
      </c>
      <c r="I43" s="63">
        <v>0</v>
      </c>
    </row>
    <row r="44" spans="1:9" s="39" customFormat="1" x14ac:dyDescent="0.25">
      <c r="A44" s="134"/>
      <c r="B44" s="25" t="s">
        <v>73</v>
      </c>
      <c r="C44" s="135"/>
      <c r="D44" s="34"/>
      <c r="E44" s="12"/>
      <c r="F44" s="40">
        <f t="shared" ref="F44:I44" si="6">SUM(F43:F43)</f>
        <v>0</v>
      </c>
      <c r="G44" s="40">
        <f t="shared" si="6"/>
        <v>0</v>
      </c>
      <c r="H44" s="40">
        <f t="shared" si="6"/>
        <v>0</v>
      </c>
      <c r="I44" s="40">
        <f t="shared" si="6"/>
        <v>0</v>
      </c>
    </row>
    <row r="45" spans="1:9" s="39" customFormat="1" x14ac:dyDescent="0.25">
      <c r="A45" s="134"/>
      <c r="B45" s="25" t="s">
        <v>75</v>
      </c>
      <c r="C45" s="135"/>
      <c r="D45" s="34"/>
      <c r="E45" s="12"/>
      <c r="F45" s="40">
        <f>F44+F41+F38+F34+F29+F22+F19</f>
        <v>4785</v>
      </c>
      <c r="G45" s="40">
        <f t="shared" ref="G45:I45" si="7">G44+G41+G38+G34+G29+G22+G19</f>
        <v>2194</v>
      </c>
      <c r="H45" s="40">
        <f t="shared" si="7"/>
        <v>176</v>
      </c>
      <c r="I45" s="40">
        <f t="shared" si="7"/>
        <v>2415</v>
      </c>
    </row>
    <row r="46" spans="1:9" ht="33" customHeight="1" x14ac:dyDescent="0.25">
      <c r="A46" s="23"/>
      <c r="B46" s="188" t="s">
        <v>392</v>
      </c>
      <c r="C46" s="188"/>
      <c r="D46" s="188"/>
      <c r="E46" s="188"/>
      <c r="F46" s="188"/>
      <c r="G46" s="188"/>
      <c r="H46" s="188"/>
      <c r="I46" s="188"/>
    </row>
    <row r="47" spans="1:9" ht="31.5" customHeight="1" x14ac:dyDescent="0.25">
      <c r="A47" s="23"/>
      <c r="B47" s="190" t="s">
        <v>106</v>
      </c>
      <c r="C47" s="190"/>
      <c r="D47" s="190"/>
      <c r="E47" s="190"/>
      <c r="F47" s="190"/>
      <c r="G47" s="190"/>
      <c r="H47" s="190"/>
      <c r="I47" s="190"/>
    </row>
    <row r="48" spans="1:9" ht="36" x14ac:dyDescent="0.25">
      <c r="A48" s="23">
        <v>23</v>
      </c>
      <c r="B48" s="98" t="s">
        <v>267</v>
      </c>
      <c r="C48" s="3" t="s">
        <v>107</v>
      </c>
      <c r="D48" s="32" t="s">
        <v>319</v>
      </c>
      <c r="E48" s="2" t="s">
        <v>46</v>
      </c>
      <c r="F48" s="62">
        <f>SUM(G48:I48)</f>
        <v>58</v>
      </c>
      <c r="G48" s="62">
        <v>45</v>
      </c>
      <c r="H48" s="62">
        <v>0</v>
      </c>
      <c r="I48" s="62">
        <v>13</v>
      </c>
    </row>
    <row r="49" spans="1:9" ht="39.75" customHeight="1" x14ac:dyDescent="0.25">
      <c r="A49" s="23">
        <v>24</v>
      </c>
      <c r="B49" s="28" t="s">
        <v>244</v>
      </c>
      <c r="C49" s="3" t="s">
        <v>107</v>
      </c>
      <c r="D49" s="32" t="s">
        <v>319</v>
      </c>
      <c r="E49" s="2" t="s">
        <v>46</v>
      </c>
      <c r="F49" s="62">
        <f>SUM(G49:I49)</f>
        <v>0</v>
      </c>
      <c r="G49" s="62">
        <v>0</v>
      </c>
      <c r="H49" s="62">
        <v>0</v>
      </c>
      <c r="I49" s="62">
        <v>0</v>
      </c>
    </row>
    <row r="50" spans="1:9" ht="80.25" customHeight="1" x14ac:dyDescent="0.25">
      <c r="A50" s="23">
        <v>25</v>
      </c>
      <c r="B50" s="28" t="s">
        <v>269</v>
      </c>
      <c r="C50" s="3" t="s">
        <v>107</v>
      </c>
      <c r="D50" s="32" t="s">
        <v>319</v>
      </c>
      <c r="E50" s="2" t="s">
        <v>46</v>
      </c>
      <c r="F50" s="62">
        <f>SUM(G50:I50)</f>
        <v>0</v>
      </c>
      <c r="G50" s="62">
        <v>0</v>
      </c>
      <c r="H50" s="62">
        <v>0</v>
      </c>
      <c r="I50" s="62">
        <v>0</v>
      </c>
    </row>
    <row r="51" spans="1:9" s="39" customFormat="1" x14ac:dyDescent="0.25">
      <c r="A51" s="134"/>
      <c r="B51" s="25" t="s">
        <v>73</v>
      </c>
      <c r="C51" s="135"/>
      <c r="D51" s="34"/>
      <c r="E51" s="12"/>
      <c r="F51" s="66">
        <f>SUM(F48:F50)</f>
        <v>58</v>
      </c>
      <c r="G51" s="66">
        <f>SUM(G48:G50)</f>
        <v>45</v>
      </c>
      <c r="H51" s="66">
        <f>SUM(H48:H50)</f>
        <v>0</v>
      </c>
      <c r="I51" s="66">
        <f>SUM(I48:I50)</f>
        <v>13</v>
      </c>
    </row>
    <row r="52" spans="1:9" ht="36.75" customHeight="1" x14ac:dyDescent="0.25">
      <c r="A52" s="23"/>
      <c r="B52" s="190" t="s">
        <v>119</v>
      </c>
      <c r="C52" s="190"/>
      <c r="D52" s="190"/>
      <c r="E52" s="190"/>
      <c r="F52" s="190"/>
      <c r="G52" s="190"/>
      <c r="H52" s="190"/>
      <c r="I52" s="190"/>
    </row>
    <row r="53" spans="1:9" ht="67.5" customHeight="1" x14ac:dyDescent="0.25">
      <c r="A53" s="23">
        <v>26</v>
      </c>
      <c r="B53" s="26" t="s">
        <v>120</v>
      </c>
      <c r="C53" s="3" t="s">
        <v>107</v>
      </c>
      <c r="D53" s="32" t="s">
        <v>135</v>
      </c>
      <c r="E53" s="2">
        <v>2</v>
      </c>
      <c r="F53" s="62">
        <f>SUM(G53:I53)</f>
        <v>0</v>
      </c>
      <c r="G53" s="62">
        <v>0</v>
      </c>
      <c r="H53" s="62">
        <v>0</v>
      </c>
      <c r="I53" s="62">
        <v>0</v>
      </c>
    </row>
    <row r="54" spans="1:9" s="39" customFormat="1" x14ac:dyDescent="0.25">
      <c r="A54" s="134"/>
      <c r="B54" s="25" t="s">
        <v>73</v>
      </c>
      <c r="C54" s="135"/>
      <c r="D54" s="34"/>
      <c r="E54" s="12"/>
      <c r="F54" s="66">
        <f t="shared" ref="F54:I54" si="8">SUM(F53)</f>
        <v>0</v>
      </c>
      <c r="G54" s="66">
        <f t="shared" si="8"/>
        <v>0</v>
      </c>
      <c r="H54" s="66">
        <f t="shared" ref="H54" si="9">SUM(H53)</f>
        <v>0</v>
      </c>
      <c r="I54" s="66">
        <f t="shared" si="8"/>
        <v>0</v>
      </c>
    </row>
    <row r="55" spans="1:9" s="39" customFormat="1" x14ac:dyDescent="0.25">
      <c r="A55" s="134"/>
      <c r="B55" s="25" t="s">
        <v>76</v>
      </c>
      <c r="C55" s="135"/>
      <c r="D55" s="34"/>
      <c r="E55" s="12"/>
      <c r="F55" s="66">
        <f>F54+F51</f>
        <v>58</v>
      </c>
      <c r="G55" s="66">
        <f t="shared" ref="G55:I55" si="10">G54+G51</f>
        <v>45</v>
      </c>
      <c r="H55" s="66">
        <f t="shared" si="10"/>
        <v>0</v>
      </c>
      <c r="I55" s="66">
        <f t="shared" si="10"/>
        <v>13</v>
      </c>
    </row>
    <row r="56" spans="1:9" ht="35.25" customHeight="1" x14ac:dyDescent="0.25">
      <c r="A56" s="23"/>
      <c r="B56" s="188" t="s">
        <v>393</v>
      </c>
      <c r="C56" s="188"/>
      <c r="D56" s="188"/>
      <c r="E56" s="188"/>
      <c r="F56" s="188"/>
      <c r="G56" s="188"/>
      <c r="H56" s="188"/>
      <c r="I56" s="188"/>
    </row>
    <row r="57" spans="1:9" ht="32.25" customHeight="1" x14ac:dyDescent="0.25">
      <c r="A57" s="23"/>
      <c r="B57" s="190" t="s">
        <v>15</v>
      </c>
      <c r="C57" s="190"/>
      <c r="D57" s="190"/>
      <c r="E57" s="190"/>
      <c r="F57" s="190"/>
      <c r="G57" s="190"/>
      <c r="H57" s="190"/>
      <c r="I57" s="190"/>
    </row>
    <row r="58" spans="1:9" ht="67.5" customHeight="1" x14ac:dyDescent="0.25">
      <c r="A58" s="23">
        <v>27</v>
      </c>
      <c r="B58" s="26" t="s">
        <v>312</v>
      </c>
      <c r="C58" s="1" t="s">
        <v>13</v>
      </c>
      <c r="D58" s="32" t="s">
        <v>316</v>
      </c>
      <c r="E58" s="2">
        <v>2</v>
      </c>
      <c r="F58" s="63">
        <v>0</v>
      </c>
      <c r="G58" s="63">
        <v>0</v>
      </c>
      <c r="H58" s="63">
        <v>0</v>
      </c>
      <c r="I58" s="63">
        <v>0</v>
      </c>
    </row>
    <row r="59" spans="1:9" ht="46.5" customHeight="1" x14ac:dyDescent="0.25">
      <c r="A59" s="23">
        <v>28</v>
      </c>
      <c r="B59" s="26" t="s">
        <v>314</v>
      </c>
      <c r="C59" s="1" t="s">
        <v>13</v>
      </c>
      <c r="D59" s="32" t="s">
        <v>316</v>
      </c>
      <c r="E59" s="2">
        <v>2</v>
      </c>
      <c r="F59" s="63">
        <v>0</v>
      </c>
      <c r="G59" s="63">
        <v>0</v>
      </c>
      <c r="H59" s="63">
        <v>0</v>
      </c>
      <c r="I59" s="63">
        <v>0</v>
      </c>
    </row>
    <row r="60" spans="1:9" ht="61.5" customHeight="1" x14ac:dyDescent="0.25">
      <c r="A60" s="23">
        <v>29</v>
      </c>
      <c r="B60" s="26" t="s">
        <v>349</v>
      </c>
      <c r="C60" s="1" t="s">
        <v>13</v>
      </c>
      <c r="D60" s="32" t="s">
        <v>316</v>
      </c>
      <c r="E60" s="2">
        <v>2</v>
      </c>
      <c r="F60" s="63">
        <v>0</v>
      </c>
      <c r="G60" s="63">
        <v>0</v>
      </c>
      <c r="H60" s="63">
        <v>0</v>
      </c>
      <c r="I60" s="63">
        <v>0</v>
      </c>
    </row>
    <row r="61" spans="1:9" s="39" customFormat="1" x14ac:dyDescent="0.25">
      <c r="A61" s="134"/>
      <c r="B61" s="25" t="s">
        <v>73</v>
      </c>
      <c r="C61" s="135"/>
      <c r="D61" s="34"/>
      <c r="E61" s="12"/>
      <c r="F61" s="66">
        <f>SUM(F58:F60)</f>
        <v>0</v>
      </c>
      <c r="G61" s="66">
        <f>SUM(G58:G60)</f>
        <v>0</v>
      </c>
      <c r="H61" s="66">
        <f>SUM(H58:H60)</f>
        <v>0</v>
      </c>
      <c r="I61" s="66">
        <f>SUM(I58:I60)</f>
        <v>0</v>
      </c>
    </row>
    <row r="62" spans="1:9" s="39" customFormat="1" x14ac:dyDescent="0.25">
      <c r="A62" s="134"/>
      <c r="B62" s="25" t="s">
        <v>77</v>
      </c>
      <c r="C62" s="135"/>
      <c r="D62" s="34"/>
      <c r="E62" s="12"/>
      <c r="F62" s="66">
        <f>SUM(F61)</f>
        <v>0</v>
      </c>
      <c r="G62" s="66">
        <f t="shared" ref="G62:I62" si="11">SUM(G61)</f>
        <v>0</v>
      </c>
      <c r="H62" s="66">
        <f t="shared" si="11"/>
        <v>0</v>
      </c>
      <c r="I62" s="66">
        <f t="shared" si="11"/>
        <v>0</v>
      </c>
    </row>
    <row r="63" spans="1:9" s="39" customFormat="1" x14ac:dyDescent="0.25">
      <c r="A63" s="188" t="s">
        <v>394</v>
      </c>
      <c r="B63" s="188"/>
      <c r="C63" s="188"/>
      <c r="D63" s="188"/>
      <c r="E63" s="188"/>
      <c r="F63" s="188"/>
      <c r="G63" s="188"/>
      <c r="H63" s="188"/>
      <c r="I63" s="188"/>
    </row>
    <row r="64" spans="1:9" s="39" customFormat="1" x14ac:dyDescent="0.25">
      <c r="A64" s="188" t="s">
        <v>191</v>
      </c>
      <c r="B64" s="188"/>
      <c r="C64" s="188"/>
      <c r="D64" s="188"/>
      <c r="E64" s="188"/>
      <c r="F64" s="188"/>
      <c r="G64" s="188"/>
      <c r="H64" s="188"/>
      <c r="I64" s="188"/>
    </row>
    <row r="65" spans="1:9" s="39" customFormat="1" ht="103.5" customHeight="1" x14ac:dyDescent="0.25">
      <c r="A65" s="23">
        <v>30</v>
      </c>
      <c r="B65" s="98" t="s">
        <v>302</v>
      </c>
      <c r="C65" s="1" t="s">
        <v>107</v>
      </c>
      <c r="D65" s="32" t="s">
        <v>229</v>
      </c>
      <c r="E65" s="11" t="s">
        <v>1</v>
      </c>
      <c r="F65" s="62">
        <f>SUM(G65:I65)</f>
        <v>43</v>
      </c>
      <c r="G65" s="62">
        <v>15</v>
      </c>
      <c r="H65" s="62">
        <v>2</v>
      </c>
      <c r="I65" s="62">
        <v>26</v>
      </c>
    </row>
    <row r="66" spans="1:9" s="39" customFormat="1" ht="116.25" customHeight="1" x14ac:dyDescent="0.25">
      <c r="A66" s="23">
        <v>31</v>
      </c>
      <c r="B66" s="98" t="s">
        <v>303</v>
      </c>
      <c r="C66" s="1" t="s">
        <v>107</v>
      </c>
      <c r="D66" s="32" t="s">
        <v>229</v>
      </c>
      <c r="E66" s="11" t="s">
        <v>1</v>
      </c>
      <c r="F66" s="62">
        <f>SUM(G66:I66)</f>
        <v>26</v>
      </c>
      <c r="G66" s="62">
        <v>11</v>
      </c>
      <c r="H66" s="62">
        <v>2</v>
      </c>
      <c r="I66" s="62">
        <v>13</v>
      </c>
    </row>
    <row r="67" spans="1:9" s="39" customFormat="1" ht="57.75" customHeight="1" x14ac:dyDescent="0.25">
      <c r="A67" s="23">
        <v>32</v>
      </c>
      <c r="B67" s="98" t="s">
        <v>304</v>
      </c>
      <c r="C67" s="1" t="s">
        <v>107</v>
      </c>
      <c r="D67" s="32" t="s">
        <v>229</v>
      </c>
      <c r="E67" s="11" t="s">
        <v>1</v>
      </c>
      <c r="F67" s="62">
        <f>SUM(G67:I67)</f>
        <v>17</v>
      </c>
      <c r="G67" s="62">
        <v>7</v>
      </c>
      <c r="H67" s="62">
        <v>3</v>
      </c>
      <c r="I67" s="62">
        <v>7</v>
      </c>
    </row>
    <row r="68" spans="1:9" s="39" customFormat="1" x14ac:dyDescent="0.25">
      <c r="A68" s="134"/>
      <c r="B68" s="25" t="s">
        <v>73</v>
      </c>
      <c r="C68" s="135"/>
      <c r="D68" s="34"/>
      <c r="E68" s="103"/>
      <c r="F68" s="66">
        <f>SUM(G68:I68)</f>
        <v>86</v>
      </c>
      <c r="G68" s="66">
        <f t="shared" ref="G68:I68" si="12">SUM(G65:G67)</f>
        <v>33</v>
      </c>
      <c r="H68" s="66">
        <f t="shared" si="12"/>
        <v>7</v>
      </c>
      <c r="I68" s="66">
        <f t="shared" si="12"/>
        <v>46</v>
      </c>
    </row>
    <row r="69" spans="1:9" s="39" customFormat="1" ht="26.25" customHeight="1" x14ac:dyDescent="0.25">
      <c r="A69" s="188" t="s">
        <v>350</v>
      </c>
      <c r="B69" s="188"/>
      <c r="C69" s="188"/>
      <c r="D69" s="188"/>
      <c r="E69" s="188"/>
      <c r="F69" s="188"/>
      <c r="G69" s="188"/>
      <c r="H69" s="188"/>
      <c r="I69" s="188"/>
    </row>
    <row r="70" spans="1:9" s="39" customFormat="1" ht="42.75" customHeight="1" x14ac:dyDescent="0.25">
      <c r="A70" s="23">
        <v>33</v>
      </c>
      <c r="B70" s="98" t="s">
        <v>351</v>
      </c>
      <c r="C70" s="1" t="s">
        <v>107</v>
      </c>
      <c r="D70" s="32" t="s">
        <v>364</v>
      </c>
      <c r="E70" s="11" t="s">
        <v>1</v>
      </c>
      <c r="F70" s="62">
        <f>SUM(G70:I70)</f>
        <v>2</v>
      </c>
      <c r="G70" s="62">
        <v>2</v>
      </c>
      <c r="H70" s="62">
        <v>0</v>
      </c>
      <c r="I70" s="62">
        <v>0</v>
      </c>
    </row>
    <row r="71" spans="1:9" s="39" customFormat="1" x14ac:dyDescent="0.25">
      <c r="A71" s="134"/>
      <c r="B71" s="25" t="s">
        <v>73</v>
      </c>
      <c r="C71" s="135"/>
      <c r="D71" s="34"/>
      <c r="E71" s="103"/>
      <c r="F71" s="66">
        <f>SUM(G71:I71)</f>
        <v>2</v>
      </c>
      <c r="G71" s="66">
        <f>SUM(G70:G70)</f>
        <v>2</v>
      </c>
      <c r="H71" s="66">
        <f>SUM(H70:H70)</f>
        <v>0</v>
      </c>
      <c r="I71" s="66">
        <f>SUM(I70:I70)</f>
        <v>0</v>
      </c>
    </row>
    <row r="72" spans="1:9" s="39" customFormat="1" ht="27" customHeight="1" x14ac:dyDescent="0.25">
      <c r="A72" s="188" t="s">
        <v>352</v>
      </c>
      <c r="B72" s="188"/>
      <c r="C72" s="188"/>
      <c r="D72" s="188"/>
      <c r="E72" s="188"/>
      <c r="F72" s="188"/>
      <c r="G72" s="188"/>
      <c r="H72" s="188"/>
      <c r="I72" s="188"/>
    </row>
    <row r="73" spans="1:9" s="39" customFormat="1" ht="24" x14ac:dyDescent="0.25">
      <c r="A73" s="23">
        <v>34</v>
      </c>
      <c r="B73" s="98" t="s">
        <v>353</v>
      </c>
      <c r="C73" s="1" t="s">
        <v>107</v>
      </c>
      <c r="D73" s="32" t="s">
        <v>365</v>
      </c>
      <c r="E73" s="11" t="s">
        <v>1</v>
      </c>
      <c r="F73" s="62">
        <f>SUM(G73:I73)</f>
        <v>0</v>
      </c>
      <c r="G73" s="62">
        <v>0</v>
      </c>
      <c r="H73" s="62">
        <v>0</v>
      </c>
      <c r="I73" s="62">
        <v>0</v>
      </c>
    </row>
    <row r="74" spans="1:9" s="39" customFormat="1" ht="30" x14ac:dyDescent="0.25">
      <c r="A74" s="23">
        <v>35</v>
      </c>
      <c r="B74" s="98" t="s">
        <v>354</v>
      </c>
      <c r="C74" s="1" t="s">
        <v>107</v>
      </c>
      <c r="D74" s="32" t="s">
        <v>365</v>
      </c>
      <c r="E74" s="11" t="s">
        <v>1</v>
      </c>
      <c r="F74" s="62">
        <f>SUM(G74:I74)</f>
        <v>2</v>
      </c>
      <c r="G74" s="62">
        <v>1</v>
      </c>
      <c r="H74" s="62">
        <v>0</v>
      </c>
      <c r="I74" s="62">
        <v>1</v>
      </c>
    </row>
    <row r="75" spans="1:9" s="39" customFormat="1" x14ac:dyDescent="0.25">
      <c r="A75" s="134"/>
      <c r="B75" s="25" t="s">
        <v>73</v>
      </c>
      <c r="C75" s="135"/>
      <c r="D75" s="34"/>
      <c r="E75" s="103"/>
      <c r="F75" s="66">
        <f>SUM(G75:I75)</f>
        <v>2</v>
      </c>
      <c r="G75" s="66">
        <f>SUM(G73:G74)</f>
        <v>1</v>
      </c>
      <c r="H75" s="66">
        <f>SUM(H73:H74)</f>
        <v>0</v>
      </c>
      <c r="I75" s="66">
        <f>SUM(I73:I74)</f>
        <v>1</v>
      </c>
    </row>
    <row r="76" spans="1:9" s="39" customFormat="1" x14ac:dyDescent="0.25">
      <c r="A76" s="188" t="s">
        <v>360</v>
      </c>
      <c r="B76" s="188"/>
      <c r="C76" s="188"/>
      <c r="D76" s="188"/>
      <c r="E76" s="188"/>
      <c r="F76" s="188"/>
      <c r="G76" s="188"/>
      <c r="H76" s="188"/>
      <c r="I76" s="188"/>
    </row>
    <row r="77" spans="1:9" s="39" customFormat="1" ht="24" x14ac:dyDescent="0.25">
      <c r="A77" s="23">
        <v>36</v>
      </c>
      <c r="B77" s="98" t="s">
        <v>353</v>
      </c>
      <c r="C77" s="1" t="s">
        <v>107</v>
      </c>
      <c r="D77" s="32" t="s">
        <v>366</v>
      </c>
      <c r="E77" s="11" t="s">
        <v>1</v>
      </c>
      <c r="F77" s="62">
        <f>SUM(G77:I77)</f>
        <v>0</v>
      </c>
      <c r="G77" s="62">
        <v>0</v>
      </c>
      <c r="H77" s="62">
        <v>0</v>
      </c>
      <c r="I77" s="62">
        <v>0</v>
      </c>
    </row>
    <row r="78" spans="1:9" s="39" customFormat="1" ht="30" x14ac:dyDescent="0.25">
      <c r="A78" s="23">
        <v>37</v>
      </c>
      <c r="B78" s="98" t="s">
        <v>361</v>
      </c>
      <c r="C78" s="1" t="s">
        <v>107</v>
      </c>
      <c r="D78" s="32" t="s">
        <v>366</v>
      </c>
      <c r="E78" s="11" t="s">
        <v>1</v>
      </c>
      <c r="F78" s="62">
        <f>SUM(G78:I78)</f>
        <v>2</v>
      </c>
      <c r="G78" s="62">
        <v>1</v>
      </c>
      <c r="H78" s="62">
        <v>0</v>
      </c>
      <c r="I78" s="62">
        <v>1</v>
      </c>
    </row>
    <row r="79" spans="1:9" s="39" customFormat="1" x14ac:dyDescent="0.25">
      <c r="A79" s="134"/>
      <c r="B79" s="25" t="s">
        <v>73</v>
      </c>
      <c r="C79" s="135"/>
      <c r="D79" s="34"/>
      <c r="E79" s="103"/>
      <c r="F79" s="66">
        <f>SUM(G79:I79)</f>
        <v>2</v>
      </c>
      <c r="G79" s="66">
        <f>SUM(G77:G78)</f>
        <v>1</v>
      </c>
      <c r="H79" s="66">
        <f>SUM(H77:H78)</f>
        <v>0</v>
      </c>
      <c r="I79" s="66">
        <f>SUM(I77:I78)</f>
        <v>1</v>
      </c>
    </row>
    <row r="80" spans="1:9" s="39" customFormat="1" x14ac:dyDescent="0.25">
      <c r="A80" s="188" t="s">
        <v>355</v>
      </c>
      <c r="B80" s="188"/>
      <c r="C80" s="188"/>
      <c r="D80" s="188"/>
      <c r="E80" s="188"/>
      <c r="F80" s="188"/>
      <c r="G80" s="188"/>
      <c r="H80" s="188"/>
      <c r="I80" s="188"/>
    </row>
    <row r="81" spans="1:20" s="39" customFormat="1" ht="80.25" customHeight="1" x14ac:dyDescent="0.25">
      <c r="A81" s="23">
        <v>38</v>
      </c>
      <c r="B81" s="110" t="s">
        <v>356</v>
      </c>
      <c r="C81" s="1" t="s">
        <v>107</v>
      </c>
      <c r="D81" s="32" t="s">
        <v>367</v>
      </c>
      <c r="E81" s="11" t="s">
        <v>1</v>
      </c>
      <c r="F81" s="62">
        <f>SUM(G81:I81)</f>
        <v>0</v>
      </c>
      <c r="G81" s="62">
        <v>0</v>
      </c>
      <c r="H81" s="62">
        <v>0</v>
      </c>
      <c r="I81" s="62">
        <v>0</v>
      </c>
    </row>
    <row r="82" spans="1:20" s="39" customFormat="1" ht="30" x14ac:dyDescent="0.25">
      <c r="A82" s="23">
        <v>39</v>
      </c>
      <c r="B82" s="110" t="s">
        <v>357</v>
      </c>
      <c r="C82" s="1" t="s">
        <v>107</v>
      </c>
      <c r="D82" s="32" t="s">
        <v>367</v>
      </c>
      <c r="E82" s="11" t="s">
        <v>1</v>
      </c>
      <c r="F82" s="62">
        <f>SUM(G82:I82)</f>
        <v>1</v>
      </c>
      <c r="G82" s="62">
        <v>0</v>
      </c>
      <c r="H82" s="62">
        <v>0</v>
      </c>
      <c r="I82" s="62">
        <v>1</v>
      </c>
    </row>
    <row r="83" spans="1:20" s="39" customFormat="1" x14ac:dyDescent="0.25">
      <c r="A83" s="134"/>
      <c r="B83" s="25" t="s">
        <v>73</v>
      </c>
      <c r="C83" s="135"/>
      <c r="D83" s="34"/>
      <c r="E83" s="103"/>
      <c r="F83" s="66">
        <f>SUM(G83:I83)</f>
        <v>1</v>
      </c>
      <c r="G83" s="66">
        <f>SUM(G81:G82)</f>
        <v>0</v>
      </c>
      <c r="H83" s="66">
        <f>SUM(H81:H82)</f>
        <v>0</v>
      </c>
      <c r="I83" s="66">
        <f>SUM(I81:I82)</f>
        <v>1</v>
      </c>
    </row>
    <row r="84" spans="1:20" s="39" customFormat="1" x14ac:dyDescent="0.25">
      <c r="A84" s="188" t="s">
        <v>359</v>
      </c>
      <c r="B84" s="188"/>
      <c r="C84" s="188"/>
      <c r="D84" s="188"/>
      <c r="E84" s="188"/>
      <c r="F84" s="188"/>
      <c r="G84" s="188"/>
      <c r="H84" s="188"/>
      <c r="I84" s="188"/>
    </row>
    <row r="85" spans="1:20" s="39" customFormat="1" ht="30" x14ac:dyDescent="0.25">
      <c r="A85" s="23">
        <v>40</v>
      </c>
      <c r="B85" s="98" t="s">
        <v>358</v>
      </c>
      <c r="C85" s="1" t="s">
        <v>107</v>
      </c>
      <c r="D85" s="32" t="s">
        <v>368</v>
      </c>
      <c r="E85" s="11" t="s">
        <v>1</v>
      </c>
      <c r="F85" s="62">
        <f>SUM(G85:I85)</f>
        <v>1</v>
      </c>
      <c r="G85" s="62">
        <v>1</v>
      </c>
      <c r="H85" s="62">
        <v>0</v>
      </c>
      <c r="I85" s="62">
        <v>0</v>
      </c>
    </row>
    <row r="86" spans="1:20" s="39" customFormat="1" x14ac:dyDescent="0.25">
      <c r="A86" s="134"/>
      <c r="B86" s="25" t="s">
        <v>73</v>
      </c>
      <c r="C86" s="135"/>
      <c r="D86" s="34"/>
      <c r="E86" s="103"/>
      <c r="F86" s="66">
        <f>SUM(G86:I86)</f>
        <v>1</v>
      </c>
      <c r="G86" s="66">
        <f>SUM(G85:G85)</f>
        <v>1</v>
      </c>
      <c r="H86" s="66">
        <f>SUM(H85:H85)</f>
        <v>0</v>
      </c>
      <c r="I86" s="66">
        <f>SUM(I85:I85)</f>
        <v>0</v>
      </c>
    </row>
    <row r="87" spans="1:20" s="39" customFormat="1" x14ac:dyDescent="0.25">
      <c r="A87" s="134"/>
      <c r="B87" s="25" t="s">
        <v>345</v>
      </c>
      <c r="C87" s="135"/>
      <c r="D87" s="34"/>
      <c r="E87" s="12"/>
      <c r="F87" s="66">
        <f>F86+F83+F79+F75+F71+F68</f>
        <v>94</v>
      </c>
      <c r="G87" s="66">
        <f t="shared" ref="G87:I87" si="13">G86+G83+G79+G75+G71+G68</f>
        <v>38</v>
      </c>
      <c r="H87" s="66">
        <f t="shared" si="13"/>
        <v>7</v>
      </c>
      <c r="I87" s="66">
        <f t="shared" si="13"/>
        <v>49</v>
      </c>
    </row>
    <row r="88" spans="1:20" ht="28.5" x14ac:dyDescent="0.25">
      <c r="A88" s="134" t="s">
        <v>0</v>
      </c>
      <c r="B88" s="134" t="s">
        <v>369</v>
      </c>
      <c r="C88" s="11" t="s">
        <v>17</v>
      </c>
      <c r="D88" s="35" t="s">
        <v>23</v>
      </c>
      <c r="E88" s="23"/>
      <c r="F88" s="111">
        <f t="shared" ref="F88:G88" si="14">F87+F62+F55+F45</f>
        <v>4937</v>
      </c>
      <c r="G88" s="111">
        <f t="shared" si="14"/>
        <v>2277</v>
      </c>
      <c r="H88" s="111">
        <f t="shared" ref="H88:I88" si="15">H87+H62+H55+H45</f>
        <v>183</v>
      </c>
      <c r="I88" s="111">
        <f t="shared" si="15"/>
        <v>2477</v>
      </c>
    </row>
    <row r="89" spans="1:20" x14ac:dyDescent="0.25">
      <c r="A89" s="101"/>
      <c r="B89" s="101"/>
      <c r="C89" s="41"/>
      <c r="D89" s="44"/>
      <c r="E89" s="45"/>
      <c r="F89" s="70"/>
      <c r="G89" s="70"/>
      <c r="H89" s="70"/>
      <c r="I89" s="70"/>
    </row>
    <row r="90" spans="1:20" x14ac:dyDescent="0.25">
      <c r="A90" s="99"/>
      <c r="B90" s="99"/>
      <c r="C90" s="99"/>
      <c r="D90" s="99"/>
      <c r="E90" s="99"/>
      <c r="F90" s="99"/>
      <c r="G90" s="99"/>
      <c r="H90" s="99"/>
      <c r="I90" s="99"/>
    </row>
    <row r="91" spans="1:20" x14ac:dyDescent="0.25">
      <c r="A91" s="99"/>
      <c r="B91" s="99"/>
      <c r="C91" s="99"/>
      <c r="D91" s="99"/>
      <c r="E91" s="99"/>
      <c r="F91" s="99"/>
      <c r="G91" s="99"/>
      <c r="H91" s="99"/>
      <c r="I91" s="99"/>
    </row>
    <row r="92" spans="1:20" ht="15" customHeight="1" x14ac:dyDescent="0.25">
      <c r="A92" s="186" t="s">
        <v>372</v>
      </c>
      <c r="B92" s="186"/>
      <c r="C92" s="186"/>
      <c r="D92" s="36"/>
      <c r="E92" s="30"/>
      <c r="F92" s="31"/>
      <c r="G92" s="186" t="s">
        <v>373</v>
      </c>
      <c r="H92" s="186"/>
      <c r="I92" s="186"/>
      <c r="J92" s="186"/>
      <c r="K92" s="186"/>
      <c r="L92" s="186"/>
      <c r="M92" s="186"/>
      <c r="N92" s="186"/>
      <c r="O92" s="186"/>
      <c r="P92" s="186"/>
      <c r="Q92" s="186"/>
      <c r="R92" s="186"/>
      <c r="S92" s="186"/>
      <c r="T92" s="186"/>
    </row>
    <row r="93" spans="1:20" x14ac:dyDescent="0.25">
      <c r="A93" s="100"/>
      <c r="B93" s="100"/>
      <c r="C93" s="100"/>
      <c r="D93" s="94"/>
      <c r="E93" s="45"/>
      <c r="F93" s="31"/>
      <c r="G93" s="100"/>
      <c r="I93" s="100"/>
    </row>
    <row r="94" spans="1:20" x14ac:dyDescent="0.25">
      <c r="A94" s="100"/>
      <c r="B94" s="100"/>
      <c r="C94" s="100"/>
      <c r="D94" s="94"/>
      <c r="E94" s="45"/>
      <c r="F94" s="31"/>
      <c r="G94" s="100"/>
      <c r="I94" s="100"/>
    </row>
    <row r="95" spans="1:20" ht="15.75" x14ac:dyDescent="0.25">
      <c r="A95" s="13"/>
      <c r="B95" s="14"/>
      <c r="C95" s="5"/>
      <c r="D95" s="37"/>
      <c r="G95" s="7"/>
      <c r="I95" s="15"/>
    </row>
    <row r="96" spans="1:20" ht="15.75" x14ac:dyDescent="0.25">
      <c r="A96" s="16" t="s">
        <v>123</v>
      </c>
      <c r="C96" s="16"/>
      <c r="D96" s="36"/>
      <c r="E96" s="4"/>
      <c r="F96" s="16"/>
      <c r="G96" s="16" t="s">
        <v>124</v>
      </c>
      <c r="I96" s="17"/>
    </row>
    <row r="97" spans="1:7" x14ac:dyDescent="0.25">
      <c r="A97" s="154" t="s">
        <v>160</v>
      </c>
      <c r="B97" s="154"/>
      <c r="C97" s="154"/>
      <c r="G97" s="7"/>
    </row>
    <row r="100" spans="1:7" ht="30" x14ac:dyDescent="0.25">
      <c r="B100" s="18" t="s">
        <v>105</v>
      </c>
    </row>
  </sheetData>
  <autoFilter ref="A6:I88"/>
  <mergeCells count="31">
    <mergeCell ref="B46:I46"/>
    <mergeCell ref="B47:I47"/>
    <mergeCell ref="B9:I9"/>
    <mergeCell ref="B20:I20"/>
    <mergeCell ref="B23:I23"/>
    <mergeCell ref="B30:I30"/>
    <mergeCell ref="B35:I35"/>
    <mergeCell ref="B8:I8"/>
    <mergeCell ref="A2:E2"/>
    <mergeCell ref="A3:I3"/>
    <mergeCell ref="A4:E4"/>
    <mergeCell ref="A5:A6"/>
    <mergeCell ref="B5:B6"/>
    <mergeCell ref="C5:E5"/>
    <mergeCell ref="F5:I5"/>
    <mergeCell ref="A76:I76"/>
    <mergeCell ref="D1:I1"/>
    <mergeCell ref="A92:C92"/>
    <mergeCell ref="A97:C97"/>
    <mergeCell ref="A63:I63"/>
    <mergeCell ref="A64:I64"/>
    <mergeCell ref="A69:I69"/>
    <mergeCell ref="A72:I72"/>
    <mergeCell ref="A80:I80"/>
    <mergeCell ref="A84:I84"/>
    <mergeCell ref="B52:I52"/>
    <mergeCell ref="B56:I56"/>
    <mergeCell ref="B57:I57"/>
    <mergeCell ref="B39:I39"/>
    <mergeCell ref="B42:I42"/>
    <mergeCell ref="G92:T92"/>
  </mergeCells>
  <pageMargins left="0.70866141732283472" right="0.70866141732283472" top="0.74803149606299213" bottom="0.74803149606299213" header="0.31496062992125984" footer="0.31496062992125984"/>
  <pageSetup paperSize="9" scale="75" orientation="landscape" r:id="rId1"/>
  <rowBreaks count="5" manualBreakCount="5">
    <brk id="11" max="8" man="1"/>
    <brk id="19" max="8" man="1"/>
    <brk id="25" max="8" man="1"/>
    <brk id="58" max="8" man="1"/>
    <brk id="83"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Приложение 1</vt:lpstr>
      <vt:lpstr>Приложение 2</vt:lpstr>
      <vt:lpstr>Приложение 2а</vt:lpstr>
      <vt:lpstr>'Приложение 1'!Заголовки_для_печати</vt:lpstr>
      <vt:lpstr>'Приложение 2'!Заголовки_для_печати</vt:lpstr>
      <vt:lpstr>'Приложение 2а'!Заголовки_для_печати</vt:lpstr>
      <vt:lpstr>'Приложение 1'!Область_печати</vt:lpstr>
      <vt:lpstr>'Приложение 2'!Область_печати</vt:lpstr>
      <vt:lpstr>'Приложение 2а'!Область_печати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2017-06-19T04:48:13Z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