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933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 Уренгой" sheetId="20" r:id="rId6"/>
    <sheet name="Приложение 2 Тарко-Сале" sheetId="21" r:id="rId7"/>
    <sheet name="Приложение 2 Ноябрьск" sheetId="22" r:id="rId8"/>
    <sheet name="Приложение 2 Губкинский" sheetId="23" r:id="rId9"/>
    <sheet name="Приложение 2 Муравленко" sheetId="24" r:id="rId10"/>
    <sheet name="Приложение 3" sheetId="1" r:id="rId11"/>
    <sheet name="Приложение 4" sheetId="26" r:id="rId12"/>
    <sheet name="Приложение 5" sheetId="25" r:id="rId13"/>
    <sheet name="Лист1" sheetId="27" r:id="rId14"/>
  </sheets>
  <externalReferences>
    <externalReference r:id="rId15"/>
  </externalReferences>
  <definedNames>
    <definedName name="_xlnm._FilterDatabase" localSheetId="1" hidden="1">'Приложение 2 Салехард'!$A$5:$N$164</definedName>
  </definedNames>
  <calcPr calcId="152511"/>
</workbook>
</file>

<file path=xl/calcChain.xml><?xml version="1.0" encoding="utf-8"?>
<calcChain xmlns="http://schemas.openxmlformats.org/spreadsheetml/2006/main">
  <c r="M10" i="26" l="1"/>
  <c r="J10" i="26"/>
  <c r="G10" i="26"/>
  <c r="D10" i="26"/>
  <c r="C10" i="26"/>
  <c r="M16" i="20" l="1"/>
  <c r="M17" i="20" s="1"/>
  <c r="E19" i="2" s="1"/>
  <c r="M15" i="19"/>
  <c r="M23" i="19"/>
  <c r="M18" i="3"/>
  <c r="M24" i="3"/>
  <c r="M32" i="3"/>
  <c r="M38" i="3"/>
  <c r="M41" i="3"/>
  <c r="M48" i="3"/>
  <c r="M56" i="3"/>
  <c r="M59" i="3"/>
  <c r="M62" i="3"/>
  <c r="M68" i="3"/>
  <c r="M113" i="3"/>
  <c r="M114" i="3" s="1"/>
  <c r="C21" i="2" s="1"/>
  <c r="M125" i="3"/>
  <c r="M145" i="3"/>
  <c r="M133" i="3"/>
  <c r="M134" i="3" s="1"/>
  <c r="C20" i="2" s="1"/>
  <c r="B20" i="2" s="1"/>
  <c r="M149" i="3"/>
  <c r="M24" i="19" l="1"/>
  <c r="K19" i="2" s="1"/>
  <c r="M69" i="3"/>
  <c r="C19" i="2" s="1"/>
  <c r="M150" i="3"/>
  <c r="C22" i="2" s="1"/>
  <c r="B25" i="2"/>
  <c r="N156" i="3"/>
  <c r="M16" i="22"/>
  <c r="M16" i="21"/>
  <c r="M24" i="18"/>
  <c r="M16" i="17" l="1"/>
  <c r="M24" i="24"/>
  <c r="M16" i="24"/>
  <c r="M16" i="23"/>
  <c r="M24" i="23"/>
  <c r="M24" i="22"/>
  <c r="M25" i="22" s="1"/>
  <c r="D19" i="2" s="1"/>
  <c r="M24" i="21"/>
  <c r="M25" i="21" s="1"/>
  <c r="L19" i="2" s="1"/>
  <c r="M16" i="18"/>
  <c r="M25" i="18" s="1"/>
  <c r="I19" i="2" s="1"/>
  <c r="M24" i="17"/>
  <c r="M25" i="23" l="1"/>
  <c r="H19" i="2" s="1"/>
  <c r="M25" i="17"/>
  <c r="G19" i="2" s="1"/>
  <c r="M25" i="24"/>
  <c r="F19" i="2" s="1"/>
  <c r="B19" i="2" l="1"/>
  <c r="C12" i="2"/>
  <c r="B12" i="2" s="1"/>
  <c r="B13" i="2"/>
  <c r="B14" i="2"/>
  <c r="B15" i="2"/>
  <c r="B16" i="2"/>
  <c r="C18" i="2" l="1"/>
  <c r="N40" i="22"/>
  <c r="D26" i="2" s="1"/>
  <c r="C11" i="2"/>
  <c r="B10" i="2"/>
  <c r="N40" i="24"/>
  <c r="F26" i="2" s="1"/>
  <c r="N44" i="23"/>
  <c r="N40" i="23"/>
  <c r="H26" i="2" s="1"/>
  <c r="N44" i="21"/>
  <c r="N40" i="21"/>
  <c r="L26" i="2" s="1"/>
  <c r="N32" i="20"/>
  <c r="N40" i="18"/>
  <c r="I26" i="2" s="1"/>
  <c r="N39" i="19"/>
  <c r="K26" i="2" s="1"/>
  <c r="N40" i="17"/>
  <c r="G26" i="2" s="1"/>
  <c r="O18" i="2"/>
  <c r="N18" i="2"/>
  <c r="M18" i="2"/>
  <c r="L18" i="2"/>
  <c r="K18" i="2"/>
  <c r="J18" i="2"/>
  <c r="I18" i="2"/>
  <c r="H18" i="2"/>
  <c r="G18" i="2"/>
  <c r="F18" i="2"/>
  <c r="E18" i="2"/>
  <c r="D18" i="2"/>
  <c r="O11" i="2"/>
  <c r="N11" i="2"/>
  <c r="M11" i="2"/>
  <c r="L11" i="2"/>
  <c r="K11" i="2"/>
  <c r="J11" i="2"/>
  <c r="H11" i="2"/>
  <c r="G11" i="2"/>
  <c r="F11" i="2"/>
  <c r="E11" i="2"/>
  <c r="D11" i="2"/>
  <c r="I3" i="2"/>
  <c r="I11" i="2" s="1"/>
  <c r="B24" i="2"/>
  <c r="B23" i="2"/>
  <c r="B22" i="2"/>
  <c r="B21" i="2"/>
  <c r="B9" i="2"/>
  <c r="B8" i="2"/>
  <c r="B18" i="2" l="1"/>
  <c r="C5" i="1" s="1"/>
  <c r="B26" i="2"/>
  <c r="B11" i="2"/>
</calcChain>
</file>

<file path=xl/sharedStrings.xml><?xml version="1.0" encoding="utf-8"?>
<sst xmlns="http://schemas.openxmlformats.org/spreadsheetml/2006/main" count="2081" uniqueCount="407">
  <si>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</si>
  <si>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</si>
  <si>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</si>
  <si>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</si>
  <si>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</si>
  <si>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</si>
  <si>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</si>
  <si>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</si>
  <si>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</si>
  <si>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</si>
  <si>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</si>
  <si>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Количество государственных и муниципальных услуг, представляемых территориальными федеральными органами исполнительной власти автономного округа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</si>
  <si>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</si>
  <si>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</si>
  <si>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</si>
  <si>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</si>
  <si>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</si>
  <si>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</si>
  <si>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</si>
  <si>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</si>
  <si>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</si>
  <si>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</si>
  <si>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</si>
  <si>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</si>
  <si>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</si>
  <si>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</si>
  <si>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</si>
  <si>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</si>
  <si>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</si>
  <si>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</si>
  <si>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</si>
  <si>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</si>
  <si>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</si>
  <si>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</si>
  <si>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</si>
  <si>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Количество инфоматов, в т. ч.</t>
  </si>
  <si>
    <t>количество инфоматов ОАО «Ростелеком»</t>
  </si>
  <si>
    <t>Количество заключенных соглашений МФЦ с ведомствами</t>
  </si>
  <si>
    <t>Среднесписочная численность сотрудников  МФЦ за отчетный период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</si>
  <si>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</si>
  <si>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</si>
  <si>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</si>
  <si>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</si>
  <si>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</si>
  <si>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</si>
  <si>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</si>
  <si>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</si>
  <si>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</si>
  <si>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</si>
  <si>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</si>
  <si>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</si>
  <si>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</si>
  <si>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</si>
  <si>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</si>
  <si>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 xml:space="preserve">Управление Роспотребнадзора по Ямало-Ненецкому автономному округу 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</si>
  <si>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</si>
  <si>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</si>
  <si>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</si>
  <si>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</si>
  <si>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</si>
  <si>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</si>
  <si>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</si>
  <si>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</si>
  <si>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МО Приуральский район
(с.  Аксарка)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</si>
  <si>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</si>
  <si>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</si>
  <si>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</si>
  <si>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</si>
  <si>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</si>
  <si>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</si>
  <si>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Среднее время ожидания в очереди для получения информации (консультации)</t>
  </si>
  <si>
    <t>Среднее время ожидания в очереди для подачи документов</t>
  </si>
  <si>
    <t>Количество сотрудников МФЦ, из них:</t>
  </si>
  <si>
    <t>Специалисты, осуществляющие информирование (консультирование)</t>
  </si>
  <si>
    <t>"Универсальные" специалисты МФЦ (операторы МФЦ)</t>
  </si>
  <si>
    <t>Иной персонал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</si>
  <si>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</si>
  <si>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</si>
  <si>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</si>
  <si>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Информация о порядке приема и рассмотрения обращений</t>
  </si>
  <si>
    <t>Представление копий лицензий, санитарно-эпидемиологических заключений</t>
  </si>
  <si>
    <t>Предоставление выписки из реестра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</si>
  <si>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</si>
  <si>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</si>
  <si>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 xml:space="preserve">Уведомления о начале осуществления отдельных видов предпринимательской деятельности 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</si>
  <si>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</si>
  <si>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</si>
  <si>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</si>
  <si>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</si>
  <si>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Выдача выписки из реестра федерального имущества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</si>
  <si>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</si>
  <si>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</si>
  <si>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</si>
  <si>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</si>
  <si>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</si>
  <si>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</si>
  <si>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</si>
  <si>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</si>
  <si>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</si>
  <si>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 материнством (форма-4а-ФСС РФ)</t>
  </si>
  <si>
    <t>Прием расчета по начисленным и заплаченным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 РФ)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</si>
  <si>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</si>
  <si>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Прием заявлений и документов многодетных семей на приобретение земельных участков</t>
  </si>
  <si>
    <t>Оказание социальной поддержки участникам вооружённых конфликтов</t>
  </si>
  <si>
    <t>Выплата пожизненного денежного содержания</t>
  </si>
  <si>
    <t>Оказание дополнительных мер социальной поддержки инвалидам и участникам Великой Отечественной войны и приравненным к ним категориям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</si>
  <si>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</si>
  <si>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</si>
  <si>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</si>
  <si>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</si>
  <si>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</si>
  <si>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</si>
  <si>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</si>
  <si>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</si>
  <si>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</si>
  <si>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</si>
  <si>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</si>
  <si>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</si>
  <si>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</si>
  <si>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</si>
  <si>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</si>
  <si>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</si>
  <si>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</si>
  <si>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</si>
  <si>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</si>
  <si>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</si>
  <si>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</si>
  <si>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</si>
  <si>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</si>
  <si>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</si>
  <si>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</si>
  <si>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</si>
  <si>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</si>
  <si>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</si>
  <si>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</si>
  <si>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</si>
  <si>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</si>
  <si>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</si>
  <si>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</si>
  <si>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</si>
  <si>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</si>
  <si>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-</t>
  </si>
  <si>
    <t>Наименование МО</t>
  </si>
  <si>
    <t>Наименование подразделения МФЦ</t>
  </si>
  <si>
    <t>Организационно-правовая форма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</si>
  <si>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</si>
  <si>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</si>
  <si>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</si>
  <si>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</si>
  <si>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</si>
  <si>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</si>
  <si>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</si>
  <si>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</si>
  <si>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</si>
  <si>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Количество информационных киосков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</si>
  <si>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</si>
  <si>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</si>
  <si>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Помещения МФЦ, предназначенные для работы с заявителями, расположены на нижних этажах здания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</si>
  <si>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</si>
  <si>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</si>
  <si>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</si>
  <si>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</si>
  <si>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</si>
  <si>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</si>
  <si>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</si>
  <si>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</si>
  <si>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</si>
  <si>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Ямальский район, Ямальский отдел организации по предоставления услуг ГУ ЯНАО "МФЦ" *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</si>
  <si>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</si>
  <si>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-----------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</si>
  <si>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</si>
  <si>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</si>
  <si>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</si>
  <si>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</si>
  <si>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</si>
  <si>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</si>
  <si>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</si>
  <si>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</si>
  <si>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</si>
  <si>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</si>
  <si>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</si>
  <si>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Учреждение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</si>
  <si>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</si>
  <si>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</si>
  <si>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</si>
  <si>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</si>
  <si>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</si>
  <si>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</si>
  <si>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</si>
  <si>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</si>
  <si>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</si>
  <si>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</si>
  <si>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629802, 
г. Ноябрьск 
ул. Ленина, 
д. 29</t>
  </si>
  <si>
    <t>629001,
г. Салехард,
ул. Броднева, д.15</t>
  </si>
  <si>
    <t>629400,
г. Лабытнанги, ул. Гагарина, д.40</t>
  </si>
  <si>
    <t>629700, Ямальский район, с. Яр-Сале, 
ул. Мира, д. 6а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</si>
  <si>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</si>
  <si>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</si>
  <si>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</si>
  <si>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</si>
  <si>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Зуева Ирина Владимировна</t>
  </si>
  <si>
    <t>Вострикова Ольга Анатольевна</t>
  </si>
  <si>
    <t>Гаряева Татьяна Николаевна</t>
  </si>
  <si>
    <t>Мотрич Алла Леонтьевна</t>
  </si>
  <si>
    <t>(3496) 351637</t>
  </si>
  <si>
    <t>Отсутствует</t>
  </si>
  <si>
    <t>(34938) 27080</t>
  </si>
  <si>
    <t>Кондратьева Ирина Владимировна</t>
  </si>
  <si>
    <t>(34996) 31270</t>
  </si>
  <si>
    <t>(34997) 24950</t>
  </si>
  <si>
    <t>Есть</t>
  </si>
  <si>
    <t>Да</t>
  </si>
  <si>
    <t>Новоуренгойский филиал</t>
  </si>
  <si>
    <t xml:space="preserve">zueva-iv@mfc.yanao.ru 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</si>
  <si>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</si>
  <si>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</si>
  <si>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</si>
  <si>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</si>
  <si>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</si>
  <si>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</si>
  <si>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mfc-yanao@mfc.yanao.ru
DerevyanchenkoAN@mfc.yanao.ru</t>
  </si>
  <si>
    <t>(34995) 37323
(34995) 38758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</si>
  <si>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</si>
  <si>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</si>
  <si>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</si>
  <si>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</si>
  <si>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</si>
  <si>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</si>
  <si>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</si>
  <si>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</si>
  <si>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</si>
  <si>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</si>
  <si>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1, 4</t>
  </si>
  <si>
    <t>б/н</t>
  </si>
  <si>
    <t>---------</t>
  </si>
  <si>
    <t>Среднее время ожидания в очереди для получения документов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</si>
  <si>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</si>
  <si>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15 минут</t>
  </si>
  <si>
    <t>629850, г. Тарко-Сале,
мк-н Комсомольский, д. 5а</t>
  </si>
  <si>
    <t>Отсутствует (система находится в стадии внедрения и тестирования)</t>
  </si>
  <si>
    <t>Выдача документов после государственной регистрации прав на недвижимое имущество и сделок с ним</t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</si>
  <si>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</si>
  <si>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Выдача выписок из Единого государственного реестра прав на основании запросов/заявлений</t>
  </si>
  <si>
    <t>5 минут</t>
  </si>
  <si>
    <t>4</t>
  </si>
  <si>
    <t>11 услуг</t>
  </si>
  <si>
    <r>
      <rPr>
        <b/>
        <i/>
        <sz val="11"/>
        <color indexed="8"/>
        <rFont val="Times New Roman"/>
        <family val="1"/>
        <charset val="204"/>
      </rPr>
      <t>*</t>
    </r>
    <r>
      <rPr>
        <i/>
        <sz val="11"/>
        <color indexed="8"/>
        <rFont val="Times New Roman"/>
        <family val="1"/>
        <charset val="204"/>
      </rPr>
      <t xml:space="preserve"> Ямальский отдел по организации предоставления услуг ГУ ЯНАО "МФЦ" начал осуществлять прием и выдачу документов по государственными услугам, оказываемым Управлением Росреестра по ЯНАО и филиалом ФГБУ "Земельная кадастровая палата Росреестра" по ЯНАО с 03.06.2013.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</si>
  <si>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</si>
  <si>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</si>
  <si>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</si>
  <si>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t>0 услуг</t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</si>
  <si>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</si>
  <si>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</si>
  <si>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</si>
  <si>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</si>
  <si>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</si>
  <si>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Таблица № 1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</si>
  <si>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09 декабря 2013г. № 415
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</si>
  <si>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09 декабря 2013г. № 415
 </t>
  </si>
  <si>
    <t>Таблица № 3</t>
  </si>
  <si>
    <t>К.С. Албычев</t>
  </si>
  <si>
    <t xml:space="preserve">Директор                </t>
  </si>
  <si>
    <t xml:space="preserve">Исполнитель           </t>
  </si>
  <si>
    <t>Таблица № 4</t>
  </si>
  <si>
    <t>Таблица № 5</t>
  </si>
  <si>
    <t xml:space="preserve">Директор               </t>
  </si>
  <si>
    <t xml:space="preserve">Исполнитель         </t>
  </si>
  <si>
    <t>По состоянию на 31 марта 2014 года</t>
  </si>
  <si>
    <t>03.12.2013</t>
  </si>
  <si>
    <t>Прием заявления и выдача справки о состоянии расчетов по налогам, сборам, пеням и штрафам, подготовка, выдача справок.</t>
  </si>
  <si>
    <t>Прием запроса на проведение сверки расчетов с налогоплательщиками</t>
  </si>
  <si>
    <t>Выдача платежных документов на уплату задолженности транспортного налога, налога на имущество физических лиц и земельного налога (Форма № ПД налог)</t>
  </si>
  <si>
    <t>Прием запроса на предоставление справки об исполнении налогоплательщиком обязанности по уплате налогов, сборов, пеней и штрафов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</si>
  <si>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</si>
  <si>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Прием запроса на предоставление сведений, содержащихся в ЕГРН, ЕГРЮЛ, ЕГРИП и выдача запрашиваемых сведений от отсутствии сведений в ЕГРН, ЕГРЮЛ, ЕГРИП либо справки об отсутствии возможности определить лицо, о котором запрашиваются сведения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</si>
  <si>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Федерации.</t>
  </si>
  <si>
    <t>01.11.2013</t>
  </si>
  <si>
    <t>216</t>
  </si>
  <si>
    <t>2/согл/114</t>
  </si>
  <si>
    <t xml:space="preserve">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 </t>
  </si>
  <si>
    <t xml:space="preserve">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 </t>
  </si>
  <si>
    <t xml:space="preserve">Регистрационный учёт граждан Российской Федерации  по месту пребывания и по месту жительства в пределах Российской Федерации  </t>
  </si>
  <si>
    <t xml:space="preserve">Осуществление миграционного учёта в Российской Федерации </t>
  </si>
  <si>
    <t>115</t>
  </si>
  <si>
    <t xml:space="preserve">Регистрация и снятия с регистрационного учёта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 </t>
  </si>
  <si>
    <t xml:space="preserve">Регистрация и снятия с учёта страхователей-физических лиц, обязанных уплачивать страховые взносы в связи с заключением гражданско-правового договора </t>
  </si>
  <si>
    <t xml:space="preserve"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списаеия денежных средств со счёта, предусмотренной Гражданским кодексом РФ </t>
  </si>
  <si>
    <t xml:space="preserve">Назначение и выплата  пособия по беременности и родам в случае прекащения деятельности страхователем на день обращения застрахованного лица за пособием  по беременности и родам,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списаеия денежных средств со счёта, предусмотренной Гражданским кодексом РФ </t>
  </si>
  <si>
    <t>Назначение и выплата  пособия по временной нетрудоспособности в случае прекащения деятельности страхователем на день обращения застрахованного лица за пособием  по временной нетрудоспособности,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списаеия денежных средств со счёта, предусмотренной Гражданским кодексом РФ</t>
  </si>
  <si>
    <t>3А</t>
  </si>
  <si>
    <t>100 услуг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</si>
  <si>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</si>
  <si>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</si>
  <si>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</si>
  <si>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</si>
  <si>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</si>
  <si>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</si>
  <si>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</si>
  <si>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</si>
  <si>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Выдача справки об инвалидности ребенка с указанием, что ребенок не содержится в специализированном детском учреждении (принадлежащем любому ведомству) на полном государственном обеспечении</t>
  </si>
  <si>
    <t>Обеспечение оздоровления неработающих пенсионеров, проживающих на территории Ямало-Ненецкого автономного округа</t>
  </si>
  <si>
    <t>Возмещение расходов по оплате отдыха и оздоровления многодетных семей, проживающих на территории Ямало-Ненецкого автономного округа</t>
  </si>
  <si>
    <t>Меры социальной поддержки, предоставляемые родителям погибших (умерших) участников вооруженных конфликтов</t>
  </si>
  <si>
    <t xml:space="preserve">Меры социальной поддержки, предоставляемые родителям погибших (умерших) военнослужащих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</si>
  <si>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</si>
  <si>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</si>
  <si>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</si>
  <si>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дополнительных мер социальной поддержки инвалидам и семьям, имеющим детей-инвалидов </t>
  </si>
  <si>
    <t xml:space="preserve">Предоставление ежемесячной адресной социальной помощи малоимущим семьям и малоимущим одиноко проживающим гражданам 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</si>
  <si>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</si>
  <si>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</si>
  <si>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</si>
  <si>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</si>
  <si>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</si>
  <si>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единовременных выплат при рождении второго и последующих детей </t>
  </si>
  <si>
    <t xml:space="preserve">Выплата ежемесячного пособия многодетным семьям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 </t>
  </si>
  <si>
    <t xml:space="preserve">Предоставление государственной социальной помощи малоимущим семьям, имеющим детей </t>
  </si>
  <si>
    <t>Назначение и выплата пособия по беременности и родам и единовременного пособия женщинам, вставшим на учет в медицинских организациях  в ранние сроки беременности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</si>
  <si>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</si>
  <si>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</si>
  <si>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</si>
  <si>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</si>
  <si>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</si>
  <si>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</si>
  <si>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</si>
  <si>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 xml:space="preserve">Предоставление дополнительных мер социальной поддержки лицам, награждённым знаком «Жителю блокадного Ленинграда», 
и вдовам погибших (умерших) участников
Великой Отечественной войны, не вступившим в новый брак </t>
  </si>
  <si>
    <t xml:space="preserve">Предоставление мер социальной поддержки ветеранам труда, труженикам тыла, реабилитированным лицам и лицам, признанным пострадавшими от политических репрессий, и ветеранам Ямало-Ненецкого автономного округа 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</si>
  <si>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</si>
  <si>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</si>
  <si>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Приём заявлений о предоставлении набора социальных услуг, об отказе от получения набора социальных услуг или возобновление предоставления набора социальных услуг</t>
  </si>
  <si>
    <t xml:space="preserve">Приём от застрахованных лиц заявлений о выборе инвестиционного портфеля (управляющей компании), о переходе  в НПФ или о переходе в ПФ РФ из НПФ для передачи им средств пенсионных накоплений  </t>
  </si>
  <si>
    <t xml:space="preserve">Приём заявлений о добровольном вступлении в првоотношения по обязательному пенсионному страхованию в целях уплаты дополнительных страховых взносов на накопительную часть трудовой пенсии </t>
  </si>
  <si>
    <t xml:space="preserve">Приём заявлений о выдаче государственного сертификата на материнский (семейный) капиталл и выдача государственного серитификата на материнский  (семейный) капиталл  </t>
  </si>
  <si>
    <t>Приём заявлений о распоряжении средствами материнского  (семейного) капитала</t>
  </si>
  <si>
    <t>Управление Федеральной службы судебных приставов Ямало-Ненецкого автономного округа</t>
  </si>
  <si>
    <t>Предоставление информации по находящимся на исполнении исполнительным производствам в отношении физического или юридеческого лица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</si>
  <si>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</si>
  <si>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</si>
  <si>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Информированиеи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</si>
  <si>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</si>
  <si>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</si>
  <si>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Приём и учет обращений по вопросвм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</si>
  <si>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Государственная инспекция труда в  Ямало-Ненецком автономном округе</t>
  </si>
  <si>
    <t>Количество обращений граждан* в МФЦ, в том числе</t>
  </si>
  <si>
    <t>Управление ФНС России по Ямало-Ненецкому автономному округу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</si>
  <si>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</si>
  <si>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</si>
  <si>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</si>
  <si>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</si>
  <si>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</si>
  <si>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</si>
  <si>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 xml:space="preserve">629300 Ямало-Ненецкий автономный округ, г. Новый Уренгой, мкр. Советский, д.7, к.4
</t>
  </si>
  <si>
    <t xml:space="preserve">629805, ЯНАО,
г. Ноябрьск 
ул. Советская, 73
</t>
  </si>
  <si>
    <t>Закрыто на ремонт</t>
  </si>
  <si>
    <t>Насонова Ирина Аркадьевна</t>
  </si>
  <si>
    <t>Краснокутская Марина Александровна</t>
  </si>
  <si>
    <t>И.о. директора  -  Цыганок Галина Ивановна</t>
  </si>
  <si>
    <t>(34994)45329, (34994)45359</t>
  </si>
  <si>
    <t>(34936)31551</t>
  </si>
  <si>
    <t>nasonova-ia@mfc.yanao.ru</t>
  </si>
  <si>
    <t>krasnokutskaya-ma@mfc.yanao.ru</t>
  </si>
  <si>
    <t xml:space="preserve">
tsiganok-gi@mfc.yanao.ru</t>
  </si>
  <si>
    <t>_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</si>
  <si>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 (в части приема заявлений для зачисления детей в первый класс муниципальных образовательных организаций</t>
  </si>
  <si>
    <t xml:space="preserve"> Администрация муниципального образования город Салехард в сфере образования 3</t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</si>
  <si>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В рамкахрамках соглашения 3А от 03.03.2014 года началось оказание сотой услуги, до этой даты услуги оказывались в рамках соглашения 322А от 25.10.2011 года.</t>
    </r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</si>
  <si>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</si>
  <si>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</si>
  <si>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</si>
  <si>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</si>
  <si>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  </r>
  </si>
  <si>
    <t>Е.В. Зверева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</si>
  <si>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</si>
  <si>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</si>
  <si>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</si>
  <si>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</si>
  <si>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</si>
  <si>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</si>
  <si>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</si>
  <si>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</si>
  <si>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</si>
  <si>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</si>
  <si>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</si>
  <si>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</si>
  <si>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</si>
  <si>
    <t>Количество государственных и муниципальных услуг, оказываемых сотрудниками МФЦ**</t>
  </si>
  <si>
    <t>** - c 17.03.2014 года своими силами начали оказывать услуги налоговой службы.</t>
  </si>
  <si>
    <t>* - Граждане - все заявители</t>
  </si>
  <si>
    <t xml:space="preserve">Исполнитель начальник аналитического отдела          </t>
  </si>
  <si>
    <t xml:space="preserve">Исполнитель начальник аналитического отдела      ________________    </t>
  </si>
  <si>
    <t>Директор                                                                ________________</t>
  </si>
  <si>
    <t>В работе (проходят работы по получению доступа к сервисам отдельных ведомств)</t>
  </si>
  <si>
    <t>Реализовано</t>
  </si>
  <si>
    <t>АИС "ЕЦУ"</t>
  </si>
  <si>
    <t xml:space="preserve">V </t>
  </si>
  <si>
    <t>8(34922) 54318; MuhamedzyanovDE@mfc.yanao.ru</t>
  </si>
  <si>
    <t>Исполнитель: начальник отдела информационно-технического обеспечения           _______________              Д.Э. Мухамедзянов</t>
  </si>
  <si>
    <t xml:space="preserve"> 8(34922)5-42-81; zvereva-ev@mfc.yanao.ru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</si>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</sst>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/>
  </cellStyleXfs>
  <cellXfs count="332">
    <xf numFmtId="0" fontId="0" fillId="0" borderId="0" xfId="0"/>
    <xf numFmtId="0" fontId="20" fillId="0" borderId="0" xfId="0" applyFont="1"/>
    <xf numFmtId="0" fontId="21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2" fillId="0" borderId="2" xfId="0" applyFont="1" applyBorder="1" applyAlignment="1">
      <alignment horizontal="right"/>
    </xf>
    <xf numFmtId="0" fontId="20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top" wrapText="1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/>
    <xf numFmtId="0" fontId="29" fillId="0" borderId="0" xfId="0" applyFont="1" applyAlignment="1"/>
    <xf numFmtId="0" fontId="29" fillId="0" borderId="0" xfId="0" applyFont="1" applyFill="1" applyBorder="1" applyAlignment="1"/>
    <xf numFmtId="164" fontId="3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0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quotePrefix="1" applyNumberFormat="1" applyFont="1" applyBorder="1" applyAlignment="1">
      <alignment horizontal="center" vertical="center" wrapText="1"/>
    </xf>
    <xf numFmtId="0" fontId="41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5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41" fillId="0" borderId="0" xfId="0" applyFont="1" applyAlignment="1"/>
    <xf numFmtId="0" fontId="3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2" xfId="0" applyBorder="1"/>
    <xf numFmtId="0" fontId="20" fillId="0" borderId="2" xfId="0" applyFont="1" applyBorder="1"/>
    <xf numFmtId="0" fontId="20" fillId="0" borderId="0" xfId="0" applyFont="1" applyBorder="1"/>
    <xf numFmtId="0" fontId="0" fillId="0" borderId="2" xfId="0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3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5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4" fillId="0" borderId="12" xfId="0" applyFont="1" applyFill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justify" wrapText="1"/>
    </xf>
    <xf numFmtId="0" fontId="20" fillId="0" borderId="2" xfId="0" applyFont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horizontal="justify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41" fillId="0" borderId="1" xfId="0" applyFont="1" applyBorder="1" applyAlignment="1">
      <alignment horizontal="justify" wrapText="1"/>
    </xf>
    <xf numFmtId="0" fontId="41" fillId="0" borderId="1" xfId="0" applyFont="1" applyBorder="1"/>
    <xf numFmtId="0" fontId="22" fillId="0" borderId="1" xfId="0" applyFont="1" applyBorder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/>
    </xf>
    <xf numFmtId="0" fontId="50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41" fillId="0" borderId="0" xfId="0" applyFont="1" applyBorder="1"/>
    <xf numFmtId="0" fontId="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Fill="1" applyBorder="1"/>
    <xf numFmtId="0" fontId="41" fillId="0" borderId="0" xfId="0" applyFont="1" applyFill="1"/>
    <xf numFmtId="0" fontId="12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justify" vertical="top" wrapText="1"/>
    </xf>
    <xf numFmtId="0" fontId="48" fillId="0" borderId="0" xfId="0" applyFont="1"/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left"/>
    </xf>
    <xf numFmtId="0" fontId="62" fillId="2" borderId="0" xfId="0" applyFont="1" applyFill="1" applyAlignment="1">
      <alignment horizontal="left"/>
    </xf>
    <xf numFmtId="0" fontId="63" fillId="0" borderId="0" xfId="0" applyFont="1"/>
    <xf numFmtId="0" fontId="7" fillId="0" borderId="0" xfId="0" applyFont="1" applyAlignment="1">
      <alignment horizontal="left" wrapText="1"/>
    </xf>
    <xf numFmtId="0" fontId="11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1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50" fillId="0" borderId="1" xfId="0" applyFont="1" applyBorder="1" applyAlignment="1">
      <alignment vertical="top" textRotation="180" wrapText="1"/>
    </xf>
    <xf numFmtId="0" fontId="50" fillId="0" borderId="1" xfId="0" applyFont="1" applyBorder="1" applyAlignment="1">
      <alignment vertical="top" wrapText="1"/>
    </xf>
    <xf numFmtId="0" fontId="11" fillId="0" borderId="7" xfId="0" applyFont="1" applyBorder="1" applyAlignment="1">
      <alignment horizontal="justify" vertical="top" wrapText="1"/>
    </xf>
    <xf numFmtId="0" fontId="40" fillId="0" borderId="7" xfId="0" applyFont="1" applyBorder="1" applyAlignment="1">
      <alignment horizontal="justify" vertical="top" wrapText="1"/>
    </xf>
    <xf numFmtId="0" fontId="50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top" textRotation="180" wrapText="1"/>
    </xf>
    <xf numFmtId="0" fontId="8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vertical="top"/>
    </xf>
    <xf numFmtId="0" fontId="32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justify" wrapText="1"/>
    </xf>
    <xf numFmtId="0" fontId="36" fillId="0" borderId="1" xfId="0" applyFont="1" applyBorder="1" applyAlignment="1">
      <alignment horizontal="justify" wrapText="1"/>
    </xf>
    <xf numFmtId="0" fontId="31" fillId="0" borderId="1" xfId="0" applyFont="1" applyBorder="1" applyAlignment="1">
      <alignment horizontal="justify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wrapText="1"/>
    </xf>
    <xf numFmtId="0" fontId="32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vertical="top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justify" wrapText="1"/>
    </xf>
    <xf numFmtId="0" fontId="36" fillId="0" borderId="7" xfId="0" applyFont="1" applyBorder="1" applyAlignment="1">
      <alignment horizontal="justify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 wrapText="1"/>
    </xf>
    <xf numFmtId="0" fontId="40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9" fillId="0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13" fillId="0" borderId="5" xfId="1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wrapText="1"/>
    </xf>
    <xf numFmtId="0" fontId="25" fillId="0" borderId="5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zueva-iv@mfc.yanao.ru" TargetMode="External"/><Relationship Id="rId2" Type="http://schemas.openxmlformats.org/officeDocument/2006/relationships/hyperlink" Target="mailto:krasnokutskaya-ma@mfc.yanao.ru" TargetMode="External"/><Relationship Id="rId1" Type="http://schemas.openxmlformats.org/officeDocument/2006/relationships/hyperlink" Target="mailto:kondratieva-iv@mfc.yanao.ru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nasonova-ia@mfc.yanao.ru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A34" sqref="A34:C34"/>
    </sheetView>
  </sheetViews>
  <sheetFormatPr defaultRowHeight="15" x14ac:dyDescent="0.25"/>
  <cols>
    <col min="1" max="1" width="37.7109375" style="93" customWidth="1"/>
    <col min="2" max="2" width="8.7109375" style="93" customWidth="1"/>
    <col min="3" max="3" width="8.5703125" style="93" customWidth="1"/>
    <col min="4" max="4" width="7.28515625" style="93" customWidth="1"/>
    <col min="5" max="5" width="7.85546875" style="93" customWidth="1"/>
    <col min="6" max="6" width="7" style="93" customWidth="1"/>
    <col min="7" max="7" width="6.140625" style="93" customWidth="1"/>
    <col min="8" max="8" width="6.5703125" style="93" customWidth="1"/>
    <col min="9" max="9" width="8" style="93" customWidth="1"/>
    <col min="10" max="10" width="7.42578125" style="93" customWidth="1"/>
    <col min="11" max="11" width="6.5703125" style="93" customWidth="1"/>
    <col min="12" max="13" width="6.28515625" style="93" customWidth="1"/>
    <col min="14" max="14" width="5.85546875" style="93" customWidth="1"/>
    <col min="15" max="15" width="6.28515625" style="93" customWidth="1"/>
    <col min="16" max="16384" width="9.140625" style="93"/>
  </cols>
  <sheetData>
    <row r="1" spans="1:15" ht="94.5" customHeight="1" x14ac:dyDescent="0.25">
      <c r="G1" s="230" t="s">
        <v>258</v>
      </c>
      <c r="H1" s="230"/>
      <c r="I1" s="230"/>
      <c r="J1" s="230"/>
      <c r="K1" s="230"/>
      <c r="L1" s="230"/>
      <c r="M1" s="230"/>
      <c r="N1" s="230"/>
      <c r="O1" s="230"/>
    </row>
    <row r="2" spans="1:15" ht="19.5" customHeight="1" x14ac:dyDescent="0.25">
      <c r="A2" s="109"/>
      <c r="B2" s="105"/>
      <c r="C2" s="105"/>
      <c r="D2" s="105"/>
      <c r="E2" s="105"/>
      <c r="F2" s="109"/>
      <c r="G2" s="115"/>
      <c r="H2" s="115"/>
      <c r="I2" s="115"/>
      <c r="J2" s="115"/>
      <c r="K2" s="115"/>
      <c r="L2" s="115"/>
      <c r="M2" s="240" t="s">
        <v>256</v>
      </c>
      <c r="N2" s="240"/>
      <c r="O2" s="240"/>
    </row>
    <row r="3" spans="1:15" ht="21.75" customHeight="1" x14ac:dyDescent="0.25">
      <c r="A3" s="95" t="s">
        <v>267</v>
      </c>
      <c r="B3" s="96"/>
      <c r="C3" s="24">
        <v>46552</v>
      </c>
      <c r="D3" s="24">
        <v>107210</v>
      </c>
      <c r="E3" s="24">
        <v>112192</v>
      </c>
      <c r="F3" s="24">
        <v>37401</v>
      </c>
      <c r="G3" s="24">
        <v>26948</v>
      </c>
      <c r="H3" s="24">
        <v>23340</v>
      </c>
      <c r="I3" s="24">
        <f>21371+47360</f>
        <v>68731</v>
      </c>
      <c r="J3" s="24">
        <v>14998</v>
      </c>
      <c r="K3" s="24">
        <v>16640</v>
      </c>
      <c r="L3" s="24">
        <v>49827</v>
      </c>
      <c r="M3" s="24">
        <v>6303</v>
      </c>
      <c r="N3" s="24">
        <v>10117</v>
      </c>
      <c r="O3" s="24">
        <v>17598</v>
      </c>
    </row>
    <row r="4" spans="1:15" ht="124.15" customHeight="1" x14ac:dyDescent="0.25">
      <c r="A4" s="237" t="s">
        <v>12</v>
      </c>
      <c r="B4" s="234" t="s">
        <v>13</v>
      </c>
      <c r="C4" s="233" t="s">
        <v>14</v>
      </c>
      <c r="D4" s="233" t="s">
        <v>15</v>
      </c>
      <c r="E4" s="233" t="s">
        <v>16</v>
      </c>
      <c r="F4" s="233" t="s">
        <v>17</v>
      </c>
      <c r="G4" s="233" t="s">
        <v>18</v>
      </c>
      <c r="H4" s="233" t="s">
        <v>19</v>
      </c>
      <c r="I4" s="233" t="s">
        <v>20</v>
      </c>
      <c r="J4" s="233" t="s">
        <v>63</v>
      </c>
      <c r="K4" s="233" t="s">
        <v>21</v>
      </c>
      <c r="L4" s="233" t="s">
        <v>22</v>
      </c>
      <c r="M4" s="233" t="s">
        <v>23</v>
      </c>
      <c r="N4" s="233" t="s">
        <v>24</v>
      </c>
      <c r="O4" s="233" t="s">
        <v>25</v>
      </c>
    </row>
    <row r="5" spans="1:15" x14ac:dyDescent="0.25">
      <c r="A5" s="238"/>
      <c r="B5" s="23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9"/>
    </row>
    <row r="6" spans="1:15" ht="34.15" customHeight="1" x14ac:dyDescent="0.25">
      <c r="A6" s="238"/>
      <c r="B6" s="234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9"/>
    </row>
    <row r="7" spans="1:15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</row>
    <row r="8" spans="1:15" ht="46.15" customHeight="1" x14ac:dyDescent="0.25">
      <c r="A8" s="17" t="s">
        <v>251</v>
      </c>
      <c r="B8" s="134">
        <f>SUM(C8:O8)</f>
        <v>9</v>
      </c>
      <c r="C8" s="133">
        <v>1</v>
      </c>
      <c r="D8" s="133">
        <v>1</v>
      </c>
      <c r="E8" s="133">
        <v>1</v>
      </c>
      <c r="F8" s="133">
        <v>1</v>
      </c>
      <c r="G8" s="133">
        <v>1</v>
      </c>
      <c r="H8" s="133">
        <v>1</v>
      </c>
      <c r="I8" s="133">
        <v>1</v>
      </c>
      <c r="J8" s="133">
        <v>0</v>
      </c>
      <c r="K8" s="133">
        <v>1</v>
      </c>
      <c r="L8" s="133">
        <v>1</v>
      </c>
      <c r="M8" s="133">
        <v>0</v>
      </c>
      <c r="N8" s="133">
        <v>0</v>
      </c>
      <c r="O8" s="133">
        <v>0</v>
      </c>
    </row>
    <row r="9" spans="1:15" ht="18" customHeight="1" x14ac:dyDescent="0.25">
      <c r="A9" s="17" t="s">
        <v>26</v>
      </c>
      <c r="B9" s="201">
        <f>SUM(C9:O9)</f>
        <v>59</v>
      </c>
      <c r="C9" s="19">
        <v>22</v>
      </c>
      <c r="D9" s="19">
        <v>8</v>
      </c>
      <c r="E9" s="19">
        <v>6</v>
      </c>
      <c r="F9" s="19">
        <v>3</v>
      </c>
      <c r="G9" s="19">
        <v>2</v>
      </c>
      <c r="H9" s="19">
        <v>2</v>
      </c>
      <c r="I9" s="19">
        <v>5</v>
      </c>
      <c r="J9" s="19">
        <v>0</v>
      </c>
      <c r="K9" s="19">
        <v>4</v>
      </c>
      <c r="L9" s="19">
        <v>7</v>
      </c>
      <c r="M9" s="19">
        <v>0</v>
      </c>
      <c r="N9" s="19">
        <v>0</v>
      </c>
      <c r="O9" s="19">
        <v>0</v>
      </c>
    </row>
    <row r="10" spans="1:15" ht="19.149999999999999" customHeight="1" x14ac:dyDescent="0.25">
      <c r="A10" s="18" t="s">
        <v>27</v>
      </c>
      <c r="B10" s="201">
        <f>SUM(C10:O10)</f>
        <v>44</v>
      </c>
      <c r="C10" s="19">
        <v>7</v>
      </c>
      <c r="D10" s="127">
        <v>8</v>
      </c>
      <c r="E10" s="127">
        <v>6</v>
      </c>
      <c r="F10" s="127">
        <v>3</v>
      </c>
      <c r="G10" s="127">
        <v>2</v>
      </c>
      <c r="H10" s="127">
        <v>2</v>
      </c>
      <c r="I10" s="127">
        <v>5</v>
      </c>
      <c r="J10" s="127">
        <v>0</v>
      </c>
      <c r="K10" s="127">
        <v>4</v>
      </c>
      <c r="L10" s="19">
        <v>7</v>
      </c>
      <c r="M10" s="19">
        <v>0</v>
      </c>
      <c r="N10" s="19">
        <v>0</v>
      </c>
      <c r="O10" s="19">
        <v>0</v>
      </c>
    </row>
    <row r="11" spans="1:15" ht="18.600000000000001" customHeight="1" x14ac:dyDescent="0.25">
      <c r="A11" s="17" t="s">
        <v>28</v>
      </c>
      <c r="B11" s="30">
        <f>(C11+D11+E11+F11+G11+H11+I11+J11+K11+L11+M11+N11+O11)/13</f>
        <v>9.7918826070633569E-2</v>
      </c>
      <c r="C11" s="23">
        <f>21/(46552/1000)</f>
        <v>0.4511084378759237</v>
      </c>
      <c r="D11" s="23">
        <f>D9/(D3/1000)</f>
        <v>7.4619904859621305E-2</v>
      </c>
      <c r="E11" s="23">
        <f t="shared" ref="E11:O11" si="0">E9/(E3/1000)</f>
        <v>5.3479749001711353E-2</v>
      </c>
      <c r="F11" s="23">
        <f t="shared" si="0"/>
        <v>8.0211759043875827E-2</v>
      </c>
      <c r="G11" s="23">
        <f t="shared" si="0"/>
        <v>7.4217010538815492E-2</v>
      </c>
      <c r="H11" s="23">
        <f t="shared" si="0"/>
        <v>8.5689802913453295E-2</v>
      </c>
      <c r="I11" s="23">
        <f>I9/(I3/1000)</f>
        <v>7.2747377457042683E-2</v>
      </c>
      <c r="J11" s="23">
        <f t="shared" si="0"/>
        <v>0</v>
      </c>
      <c r="K11" s="23">
        <f t="shared" si="0"/>
        <v>0.24038461538461536</v>
      </c>
      <c r="L11" s="23">
        <f t="shared" si="0"/>
        <v>0.1404860818431774</v>
      </c>
      <c r="M11" s="23">
        <f t="shared" si="0"/>
        <v>0</v>
      </c>
      <c r="N11" s="23">
        <f t="shared" si="0"/>
        <v>0</v>
      </c>
      <c r="O11" s="23">
        <f t="shared" si="0"/>
        <v>0</v>
      </c>
    </row>
    <row r="12" spans="1:15" ht="28.15" customHeight="1" x14ac:dyDescent="0.25">
      <c r="A12" s="20" t="s">
        <v>29</v>
      </c>
      <c r="B12" s="62">
        <f>C12</f>
        <v>100</v>
      </c>
      <c r="C12" s="133">
        <f>SUM(C13:C16)</f>
        <v>100</v>
      </c>
      <c r="D12" s="133">
        <v>11</v>
      </c>
      <c r="E12" s="133">
        <v>5</v>
      </c>
      <c r="F12" s="133">
        <v>11</v>
      </c>
      <c r="G12" s="133">
        <v>11</v>
      </c>
      <c r="H12" s="133">
        <v>11</v>
      </c>
      <c r="I12" s="133">
        <v>11</v>
      </c>
      <c r="J12" s="133">
        <v>0</v>
      </c>
      <c r="K12" s="133">
        <v>11</v>
      </c>
      <c r="L12" s="133">
        <v>11</v>
      </c>
      <c r="M12" s="133">
        <v>0</v>
      </c>
      <c r="N12" s="133">
        <v>0</v>
      </c>
      <c r="O12" s="133">
        <v>0</v>
      </c>
    </row>
    <row r="13" spans="1:15" ht="42.6" customHeight="1" x14ac:dyDescent="0.25">
      <c r="A13" s="98" t="s">
        <v>30</v>
      </c>
      <c r="B13" s="62">
        <f t="shared" ref="B13:B16" si="1">C13</f>
        <v>39</v>
      </c>
      <c r="C13" s="133">
        <v>39</v>
      </c>
      <c r="D13" s="133">
        <v>11</v>
      </c>
      <c r="E13" s="133">
        <v>5</v>
      </c>
      <c r="F13" s="133">
        <v>11</v>
      </c>
      <c r="G13" s="133">
        <v>11</v>
      </c>
      <c r="H13" s="133">
        <v>11</v>
      </c>
      <c r="I13" s="133">
        <v>11</v>
      </c>
      <c r="J13" s="133">
        <v>0</v>
      </c>
      <c r="K13" s="133">
        <v>11</v>
      </c>
      <c r="L13" s="133">
        <v>11</v>
      </c>
      <c r="M13" s="133">
        <v>0</v>
      </c>
      <c r="N13" s="133">
        <v>0</v>
      </c>
      <c r="O13" s="133">
        <v>0</v>
      </c>
    </row>
    <row r="14" spans="1:15" ht="43.15" customHeight="1" x14ac:dyDescent="0.25">
      <c r="A14" s="98" t="s">
        <v>31</v>
      </c>
      <c r="B14" s="62">
        <f t="shared" si="1"/>
        <v>12</v>
      </c>
      <c r="C14" s="133">
        <v>12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</row>
    <row r="15" spans="1:15" ht="43.9" customHeight="1" x14ac:dyDescent="0.25">
      <c r="A15" s="98" t="s">
        <v>50</v>
      </c>
      <c r="B15" s="62">
        <f t="shared" si="1"/>
        <v>40</v>
      </c>
      <c r="C15" s="133">
        <v>40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</row>
    <row r="16" spans="1:15" ht="25.5" x14ac:dyDescent="0.25">
      <c r="A16" s="98" t="s">
        <v>39</v>
      </c>
      <c r="B16" s="62">
        <f t="shared" si="1"/>
        <v>9</v>
      </c>
      <c r="C16" s="133">
        <v>9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1:19" ht="38.25" x14ac:dyDescent="0.25">
      <c r="A17" s="48" t="s">
        <v>385</v>
      </c>
      <c r="B17" s="62">
        <v>37</v>
      </c>
      <c r="C17" s="133">
        <v>37</v>
      </c>
      <c r="D17" s="133">
        <v>11</v>
      </c>
      <c r="E17" s="133">
        <v>0</v>
      </c>
      <c r="F17" s="133">
        <v>11</v>
      </c>
      <c r="G17" s="133">
        <v>11</v>
      </c>
      <c r="H17" s="133">
        <v>11</v>
      </c>
      <c r="I17" s="133">
        <v>11</v>
      </c>
      <c r="J17" s="133">
        <v>0</v>
      </c>
      <c r="K17" s="133">
        <v>11</v>
      </c>
      <c r="L17" s="133">
        <v>11</v>
      </c>
      <c r="M17" s="133">
        <v>0</v>
      </c>
      <c r="N17" s="133">
        <v>0</v>
      </c>
      <c r="O17" s="133">
        <v>0</v>
      </c>
      <c r="P17" s="202"/>
      <c r="Q17" s="202"/>
      <c r="R17" s="202"/>
      <c r="S17" s="202"/>
    </row>
    <row r="18" spans="1:19" ht="30.6" customHeight="1" x14ac:dyDescent="0.25">
      <c r="A18" s="17" t="s">
        <v>343</v>
      </c>
      <c r="B18" s="134">
        <f t="shared" ref="B18:B20" si="2">SUM(C18:O18)</f>
        <v>63537</v>
      </c>
      <c r="C18" s="133">
        <f>SUM(C19:C22)</f>
        <v>22462</v>
      </c>
      <c r="D18" s="133">
        <f t="shared" ref="D18:O18" si="3">SUM(D19:D22)</f>
        <v>9928</v>
      </c>
      <c r="E18" s="133">
        <f t="shared" si="3"/>
        <v>3589</v>
      </c>
      <c r="F18" s="133">
        <f t="shared" si="3"/>
        <v>4656</v>
      </c>
      <c r="G18" s="133">
        <f t="shared" si="3"/>
        <v>2580</v>
      </c>
      <c r="H18" s="133">
        <f t="shared" si="3"/>
        <v>2472</v>
      </c>
      <c r="I18" s="133">
        <f t="shared" si="3"/>
        <v>11321</v>
      </c>
      <c r="J18" s="133">
        <f t="shared" si="3"/>
        <v>0</v>
      </c>
      <c r="K18" s="133">
        <f t="shared" si="3"/>
        <v>1409</v>
      </c>
      <c r="L18" s="133">
        <f t="shared" si="3"/>
        <v>5120</v>
      </c>
      <c r="M18" s="133">
        <f t="shared" si="3"/>
        <v>0</v>
      </c>
      <c r="N18" s="133">
        <f t="shared" si="3"/>
        <v>0</v>
      </c>
      <c r="O18" s="133">
        <f t="shared" si="3"/>
        <v>0</v>
      </c>
      <c r="P18" s="202"/>
      <c r="Q18" s="150"/>
      <c r="R18" s="202"/>
      <c r="S18" s="202"/>
    </row>
    <row r="19" spans="1:19" ht="38.25" x14ac:dyDescent="0.25">
      <c r="A19" s="18" t="s">
        <v>32</v>
      </c>
      <c r="B19" s="134">
        <f t="shared" si="2"/>
        <v>59491</v>
      </c>
      <c r="C19" s="133">
        <f>'Приложение 2 Салехард'!M69</f>
        <v>18416</v>
      </c>
      <c r="D19" s="61">
        <f>'Приложение 2 Ноябрьск'!M25</f>
        <v>9928</v>
      </c>
      <c r="E19" s="61">
        <f>'Приложение 2 Новый Уренгой'!M17</f>
        <v>3589</v>
      </c>
      <c r="F19" s="61">
        <f>'Приложение 2 Муравленко'!M25</f>
        <v>4656</v>
      </c>
      <c r="G19" s="61">
        <f>'Приложение 2 Лабытнанги'!M25</f>
        <v>2580</v>
      </c>
      <c r="H19" s="61">
        <f>'Приложение 2 Губкинский'!M25</f>
        <v>2472</v>
      </c>
      <c r="I19" s="61">
        <f>'Приложение 2 Надым'!M25</f>
        <v>11321</v>
      </c>
      <c r="J19" s="133">
        <v>0</v>
      </c>
      <c r="K19" s="133">
        <f>'Приложение 2 Ямальский'!M24</f>
        <v>1409</v>
      </c>
      <c r="L19" s="61">
        <f>'Приложение 2 Тарко-Сале'!M25</f>
        <v>5120</v>
      </c>
      <c r="M19" s="133">
        <v>0</v>
      </c>
      <c r="N19" s="133">
        <v>0</v>
      </c>
      <c r="O19" s="133">
        <v>0</v>
      </c>
      <c r="P19" s="203"/>
      <c r="Q19" s="203"/>
      <c r="R19" s="204"/>
      <c r="S19" s="202"/>
    </row>
    <row r="20" spans="1:19" ht="38.25" x14ac:dyDescent="0.25">
      <c r="A20" s="18" t="s">
        <v>33</v>
      </c>
      <c r="B20" s="134">
        <f t="shared" si="2"/>
        <v>1</v>
      </c>
      <c r="C20" s="133">
        <f>'Приложение 2 Салехард'!M134</f>
        <v>1</v>
      </c>
      <c r="D20" s="61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205"/>
      <c r="Q20" s="205"/>
      <c r="R20" s="206"/>
      <c r="S20" s="202"/>
    </row>
    <row r="21" spans="1:19" ht="38.25" x14ac:dyDescent="0.25">
      <c r="A21" s="18" t="s">
        <v>40</v>
      </c>
      <c r="B21" s="134">
        <f>SUM(C21:O21)</f>
        <v>2300</v>
      </c>
      <c r="C21" s="133">
        <f>'Приложение 2 Салехард'!M114</f>
        <v>2300</v>
      </c>
      <c r="D21" s="61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207"/>
      <c r="Q21" s="207"/>
      <c r="R21" s="206"/>
      <c r="S21" s="202"/>
    </row>
    <row r="22" spans="1:19" ht="22.15" customHeight="1" x14ac:dyDescent="0.25">
      <c r="A22" s="18" t="s">
        <v>34</v>
      </c>
      <c r="B22" s="134">
        <f>SUM(C22:O22)</f>
        <v>1745</v>
      </c>
      <c r="C22" s="133">
        <f>'Приложение 2 Салехард'!M150</f>
        <v>1745</v>
      </c>
      <c r="D22" s="61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202"/>
      <c r="Q22" s="202"/>
      <c r="R22" s="202"/>
      <c r="S22" s="202"/>
    </row>
    <row r="23" spans="1:19" s="209" customFormat="1" ht="15.75" x14ac:dyDescent="0.25">
      <c r="A23" s="164" t="s">
        <v>35</v>
      </c>
      <c r="B23" s="102">
        <f>SUM(C23:O23)</f>
        <v>1</v>
      </c>
      <c r="C23" s="60">
        <v>0</v>
      </c>
      <c r="D23" s="165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1</v>
      </c>
      <c r="L23" s="60">
        <v>0</v>
      </c>
      <c r="M23" s="60">
        <v>0</v>
      </c>
      <c r="N23" s="60">
        <v>0</v>
      </c>
      <c r="O23" s="60">
        <v>0</v>
      </c>
      <c r="P23" s="208"/>
      <c r="Q23" s="208"/>
      <c r="R23" s="208"/>
      <c r="S23" s="208"/>
    </row>
    <row r="24" spans="1:19" s="209" customFormat="1" ht="20.45" customHeight="1" x14ac:dyDescent="0.25">
      <c r="A24" s="167" t="s">
        <v>36</v>
      </c>
      <c r="B24" s="102">
        <f>SUM(C24:O24)</f>
        <v>1</v>
      </c>
      <c r="C24" s="60">
        <v>0</v>
      </c>
      <c r="D24" s="165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0</v>
      </c>
      <c r="M24" s="60">
        <v>0</v>
      </c>
      <c r="N24" s="60">
        <v>0</v>
      </c>
      <c r="O24" s="60">
        <v>0</v>
      </c>
      <c r="P24" s="208"/>
      <c r="Q24" s="208"/>
      <c r="R24" s="208"/>
      <c r="S24" s="208"/>
    </row>
    <row r="25" spans="1:19" ht="25.5" x14ac:dyDescent="0.25">
      <c r="A25" s="17" t="s">
        <v>37</v>
      </c>
      <c r="B25" s="134">
        <f>C25</f>
        <v>13</v>
      </c>
      <c r="C25" s="133">
        <v>13</v>
      </c>
      <c r="D25" s="61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202"/>
      <c r="Q25" s="202"/>
      <c r="R25" s="202"/>
      <c r="S25" s="202"/>
    </row>
    <row r="26" spans="1:19" ht="25.5" x14ac:dyDescent="0.25">
      <c r="A26" s="17" t="s">
        <v>38</v>
      </c>
      <c r="B26" s="134">
        <f>SUM(C26:O26)</f>
        <v>122</v>
      </c>
      <c r="C26" s="133">
        <v>54</v>
      </c>
      <c r="D26" s="133">
        <f>'Приложение 2 Ноябрьск'!N40</f>
        <v>17</v>
      </c>
      <c r="E26" s="133">
        <v>10</v>
      </c>
      <c r="F26" s="133">
        <f>'Приложение 2 Муравленко'!N40</f>
        <v>5</v>
      </c>
      <c r="G26" s="133">
        <f>'Приложение 2 Лабытнанги'!N40</f>
        <v>5</v>
      </c>
      <c r="H26" s="133">
        <f>'Приложение 2 Губкинский'!N40</f>
        <v>5</v>
      </c>
      <c r="I26" s="133">
        <f>'Приложение 2 Надым'!N40</f>
        <v>6</v>
      </c>
      <c r="J26" s="133">
        <v>0</v>
      </c>
      <c r="K26" s="133">
        <f>'Приложение 2 Ямальский'!N39</f>
        <v>10</v>
      </c>
      <c r="L26" s="133">
        <f>'Приложение 2 Тарко-Сале'!N40</f>
        <v>10</v>
      </c>
      <c r="M26" s="133">
        <v>0</v>
      </c>
      <c r="N26" s="133">
        <v>0</v>
      </c>
      <c r="O26" s="133">
        <v>0</v>
      </c>
      <c r="P26" s="202"/>
      <c r="Q26" s="202"/>
      <c r="R26" s="202"/>
      <c r="S26" s="202"/>
    </row>
    <row r="27" spans="1:19" x14ac:dyDescent="0.25">
      <c r="A27" s="235" t="s">
        <v>387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02"/>
      <c r="Q27" s="202"/>
      <c r="R27" s="202"/>
      <c r="S27" s="202"/>
    </row>
    <row r="28" spans="1:19" ht="18" customHeight="1" x14ac:dyDescent="0.25">
      <c r="A28" s="227" t="s">
        <v>386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02"/>
      <c r="Q28" s="202"/>
      <c r="R28" s="202"/>
      <c r="S28" s="202"/>
    </row>
    <row r="29" spans="1:19" x14ac:dyDescent="0.25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02"/>
      <c r="Q29" s="202"/>
      <c r="R29" s="202"/>
      <c r="S29" s="202"/>
    </row>
    <row r="30" spans="1:19" x14ac:dyDescent="0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12"/>
      <c r="Q30" s="212"/>
      <c r="R30" s="212"/>
      <c r="S30" s="212"/>
    </row>
    <row r="31" spans="1:19" ht="31.5" customHeight="1" x14ac:dyDescent="0.25">
      <c r="A31" s="228" t="s">
        <v>261</v>
      </c>
      <c r="B31" s="228"/>
      <c r="C31" s="228"/>
      <c r="D31" s="214"/>
      <c r="E31" s="214"/>
      <c r="F31" s="231"/>
      <c r="G31" s="231"/>
      <c r="H31" s="232" t="s">
        <v>260</v>
      </c>
      <c r="I31" s="232"/>
      <c r="J31" s="232"/>
    </row>
    <row r="32" spans="1:19" ht="15.75" x14ac:dyDescent="0.25">
      <c r="A32" s="213"/>
      <c r="B32" s="199"/>
      <c r="C32" s="215"/>
      <c r="D32" s="99"/>
      <c r="H32" s="216"/>
      <c r="I32" s="216"/>
      <c r="J32" s="216"/>
    </row>
    <row r="33" spans="1:10" ht="20.25" customHeight="1" x14ac:dyDescent="0.25">
      <c r="A33" s="200" t="s">
        <v>388</v>
      </c>
      <c r="C33" s="200"/>
      <c r="D33" s="214"/>
      <c r="E33" s="214"/>
      <c r="F33" s="200"/>
      <c r="G33" s="200"/>
      <c r="H33" s="217" t="s">
        <v>371</v>
      </c>
      <c r="I33" s="217"/>
      <c r="J33" s="218"/>
    </row>
    <row r="34" spans="1:10" ht="19.5" customHeight="1" x14ac:dyDescent="0.25">
      <c r="A34" s="226" t="s">
        <v>397</v>
      </c>
      <c r="B34" s="226"/>
      <c r="C34" s="226"/>
    </row>
  </sheetData>
  <mergeCells count="24">
    <mergeCell ref="O4:O6"/>
    <mergeCell ref="M2:O2"/>
    <mergeCell ref="F4:F6"/>
    <mergeCell ref="E4:E6"/>
    <mergeCell ref="H4:H6"/>
    <mergeCell ref="N4:N6"/>
    <mergeCell ref="I4:I6"/>
    <mergeCell ref="J4:J6"/>
    <mergeCell ref="A34:C34"/>
    <mergeCell ref="A28:O28"/>
    <mergeCell ref="A31:C31"/>
    <mergeCell ref="A30:O30"/>
    <mergeCell ref="G1:O1"/>
    <mergeCell ref="F31:G31"/>
    <mergeCell ref="H31:J31"/>
    <mergeCell ref="G4:G6"/>
    <mergeCell ref="K4:K6"/>
    <mergeCell ref="L4:L6"/>
    <mergeCell ref="M4:M6"/>
    <mergeCell ref="B4:B6"/>
    <mergeCell ref="C4:C6"/>
    <mergeCell ref="D4:D6"/>
    <mergeCell ref="A27:O27"/>
    <mergeCell ref="A4:A6"/>
  </mergeCells>
  <pageMargins left="0.39370078740157483" right="0.39370078740157483" top="0.74803149606299213" bottom="0.35433070866141736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zoomScaleNormal="100" zoomScaleSheetLayoutView="100" workbookViewId="0">
      <selection activeCell="L2" sqref="L2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28.5" customHeight="1" x14ac:dyDescent="0.25">
      <c r="A2" s="106"/>
      <c r="B2" s="95" t="s">
        <v>267</v>
      </c>
      <c r="C2" s="107"/>
      <c r="D2" s="107"/>
      <c r="E2" s="107"/>
      <c r="F2" s="107"/>
      <c r="G2" s="107"/>
      <c r="H2" s="107"/>
      <c r="I2" s="1"/>
      <c r="K2" s="108"/>
      <c r="L2" s="182" t="s">
        <v>406</v>
      </c>
      <c r="M2" s="108"/>
      <c r="N2" s="108"/>
    </row>
    <row r="3" spans="1:14" ht="42.75" customHeight="1" x14ac:dyDescent="0.25">
      <c r="A3" s="21" t="s">
        <v>51</v>
      </c>
      <c r="B3" s="274" t="s">
        <v>171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194.45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67" t="s">
        <v>46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ht="27" customHeight="1" x14ac:dyDescent="0.25">
      <c r="A10" s="176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45.75" customHeight="1" x14ac:dyDescent="0.25">
      <c r="A11" s="176">
        <v>1</v>
      </c>
      <c r="B11" s="44" t="s">
        <v>90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3210</v>
      </c>
      <c r="N11" s="66" t="s">
        <v>224</v>
      </c>
    </row>
    <row r="12" spans="1:14" ht="39.75" customHeight="1" x14ac:dyDescent="0.25">
      <c r="A12" s="176">
        <v>2</v>
      </c>
      <c r="B12" s="44" t="s">
        <v>91</v>
      </c>
      <c r="C12" s="176"/>
      <c r="D12" s="176" t="s">
        <v>52</v>
      </c>
      <c r="E12" s="49" t="s">
        <v>53</v>
      </c>
      <c r="F12" s="176"/>
      <c r="G12" s="176">
        <v>2</v>
      </c>
      <c r="H12" s="51" t="s">
        <v>244</v>
      </c>
      <c r="I12" s="50">
        <v>41418</v>
      </c>
      <c r="J12" s="176">
        <v>1</v>
      </c>
      <c r="K12" s="176">
        <v>1</v>
      </c>
      <c r="L12" s="176">
        <v>1</v>
      </c>
      <c r="M12" s="176">
        <v>834</v>
      </c>
      <c r="N12" s="66" t="s">
        <v>224</v>
      </c>
    </row>
    <row r="13" spans="1:14" ht="56.25" customHeight="1" x14ac:dyDescent="0.25">
      <c r="A13" s="176">
        <v>3</v>
      </c>
      <c r="B13" s="44" t="s">
        <v>241</v>
      </c>
      <c r="C13" s="176"/>
      <c r="D13" s="176" t="s">
        <v>52</v>
      </c>
      <c r="E13" s="49" t="s">
        <v>53</v>
      </c>
      <c r="F13" s="176"/>
      <c r="G13" s="176">
        <v>2</v>
      </c>
      <c r="H13" s="51" t="s">
        <v>244</v>
      </c>
      <c r="I13" s="50">
        <v>41418</v>
      </c>
      <c r="J13" s="176">
        <v>1</v>
      </c>
      <c r="K13" s="176">
        <v>1</v>
      </c>
      <c r="L13" s="176">
        <v>1</v>
      </c>
      <c r="M13" s="176">
        <v>262</v>
      </c>
      <c r="N13" s="66" t="s">
        <v>224</v>
      </c>
    </row>
    <row r="14" spans="1:14" ht="47.45" customHeight="1" x14ac:dyDescent="0.25">
      <c r="A14" s="176">
        <v>4</v>
      </c>
      <c r="B14" s="44" t="s">
        <v>242</v>
      </c>
      <c r="C14" s="176"/>
      <c r="D14" s="176" t="s">
        <v>52</v>
      </c>
      <c r="E14" s="49" t="s">
        <v>53</v>
      </c>
      <c r="F14" s="176"/>
      <c r="G14" s="176">
        <v>2</v>
      </c>
      <c r="H14" s="51" t="s">
        <v>244</v>
      </c>
      <c r="I14" s="50">
        <v>41418</v>
      </c>
      <c r="J14" s="176">
        <v>1</v>
      </c>
      <c r="K14" s="176">
        <v>1</v>
      </c>
      <c r="L14" s="176">
        <v>1</v>
      </c>
      <c r="M14" s="176">
        <v>212</v>
      </c>
      <c r="N14" s="66" t="s">
        <v>224</v>
      </c>
    </row>
    <row r="15" spans="1:14" ht="72.75" customHeight="1" x14ac:dyDescent="0.25">
      <c r="A15" s="176">
        <v>5</v>
      </c>
      <c r="B15" s="44" t="s">
        <v>92</v>
      </c>
      <c r="C15" s="89"/>
      <c r="D15" s="176" t="s">
        <v>52</v>
      </c>
      <c r="E15" s="49" t="s">
        <v>53</v>
      </c>
      <c r="F15" s="89"/>
      <c r="G15" s="89" t="s">
        <v>115</v>
      </c>
      <c r="H15" s="51" t="s">
        <v>244</v>
      </c>
      <c r="I15" s="50">
        <v>41418</v>
      </c>
      <c r="J15" s="176">
        <v>1</v>
      </c>
      <c r="K15" s="176">
        <v>1</v>
      </c>
      <c r="L15" s="176">
        <v>1</v>
      </c>
      <c r="M15" s="176">
        <v>0</v>
      </c>
      <c r="N15" s="66" t="s">
        <v>224</v>
      </c>
    </row>
    <row r="16" spans="1:14" ht="21.75" customHeight="1" x14ac:dyDescent="0.25">
      <c r="A16" s="176"/>
      <c r="B16" s="148" t="s">
        <v>346</v>
      </c>
      <c r="C16" s="89"/>
      <c r="D16" s="176"/>
      <c r="E16" s="49"/>
      <c r="F16" s="89"/>
      <c r="G16" s="89"/>
      <c r="H16" s="51"/>
      <c r="I16" s="50"/>
      <c r="J16" s="176"/>
      <c r="K16" s="176"/>
      <c r="L16" s="176"/>
      <c r="M16" s="175">
        <f>SUM(M11:M15)</f>
        <v>4518</v>
      </c>
      <c r="N16" s="66"/>
    </row>
    <row r="17" spans="1:14" ht="37.9" customHeight="1" x14ac:dyDescent="0.25">
      <c r="A17" s="176"/>
      <c r="B17" s="251" t="s">
        <v>60</v>
      </c>
      <c r="C17" s="266"/>
      <c r="D17" s="266"/>
      <c r="E17" s="266"/>
      <c r="F17" s="266"/>
      <c r="G17" s="266"/>
      <c r="H17" s="268"/>
      <c r="I17" s="268"/>
      <c r="J17" s="268"/>
      <c r="K17" s="268"/>
      <c r="L17" s="268"/>
      <c r="M17" s="268"/>
      <c r="N17" s="268"/>
    </row>
    <row r="18" spans="1:14" ht="57" customHeight="1" x14ac:dyDescent="0.25">
      <c r="A18" s="176">
        <v>6</v>
      </c>
      <c r="B18" s="16" t="s">
        <v>93</v>
      </c>
      <c r="C18" s="176"/>
      <c r="D18" s="176" t="s">
        <v>52</v>
      </c>
      <c r="E18" s="49" t="s">
        <v>53</v>
      </c>
      <c r="F18" s="176"/>
      <c r="G18" s="176">
        <v>2</v>
      </c>
      <c r="H18" s="63" t="s">
        <v>164</v>
      </c>
      <c r="I18" s="64">
        <v>41248</v>
      </c>
      <c r="J18" s="176">
        <v>1</v>
      </c>
      <c r="K18" s="176">
        <v>1</v>
      </c>
      <c r="L18" s="176">
        <v>1</v>
      </c>
      <c r="M18" s="176">
        <v>0</v>
      </c>
      <c r="N18" s="66" t="s">
        <v>224</v>
      </c>
    </row>
    <row r="19" spans="1:14" ht="70.5" customHeight="1" x14ac:dyDescent="0.25">
      <c r="A19" s="176">
        <v>7</v>
      </c>
      <c r="B19" s="44" t="s">
        <v>94</v>
      </c>
      <c r="C19" s="176"/>
      <c r="D19" s="176" t="s">
        <v>52</v>
      </c>
      <c r="E19" s="49" t="s">
        <v>53</v>
      </c>
      <c r="F19" s="176"/>
      <c r="G19" s="176">
        <v>2</v>
      </c>
      <c r="H19" s="63" t="s">
        <v>164</v>
      </c>
      <c r="I19" s="64">
        <v>41248</v>
      </c>
      <c r="J19" s="176">
        <v>1</v>
      </c>
      <c r="K19" s="176">
        <v>1</v>
      </c>
      <c r="L19" s="176">
        <v>1</v>
      </c>
      <c r="M19" s="176">
        <v>28</v>
      </c>
      <c r="N19" s="66" t="s">
        <v>224</v>
      </c>
    </row>
    <row r="20" spans="1:14" ht="72.599999999999994" customHeight="1" x14ac:dyDescent="0.25">
      <c r="A20" s="176">
        <v>8</v>
      </c>
      <c r="B20" s="44" t="s">
        <v>95</v>
      </c>
      <c r="C20" s="176"/>
      <c r="D20" s="176" t="s">
        <v>52</v>
      </c>
      <c r="E20" s="49" t="s">
        <v>53</v>
      </c>
      <c r="F20" s="176"/>
      <c r="G20" s="176">
        <v>2</v>
      </c>
      <c r="H20" s="63" t="s">
        <v>164</v>
      </c>
      <c r="I20" s="64">
        <v>41248</v>
      </c>
      <c r="J20" s="176">
        <v>1</v>
      </c>
      <c r="K20" s="176">
        <v>1</v>
      </c>
      <c r="L20" s="176">
        <v>1</v>
      </c>
      <c r="M20" s="176">
        <v>16</v>
      </c>
      <c r="N20" s="66" t="s">
        <v>224</v>
      </c>
    </row>
    <row r="21" spans="1:14" ht="49.15" customHeight="1" x14ac:dyDescent="0.25">
      <c r="A21" s="176">
        <v>9</v>
      </c>
      <c r="B21" s="44" t="s">
        <v>96</v>
      </c>
      <c r="C21" s="176"/>
      <c r="D21" s="176" t="s">
        <v>52</v>
      </c>
      <c r="E21" s="49" t="s">
        <v>53</v>
      </c>
      <c r="F21" s="176"/>
      <c r="G21" s="176">
        <v>2</v>
      </c>
      <c r="H21" s="63" t="s">
        <v>164</v>
      </c>
      <c r="I21" s="64">
        <v>41248</v>
      </c>
      <c r="J21" s="176">
        <v>1</v>
      </c>
      <c r="K21" s="176">
        <v>1</v>
      </c>
      <c r="L21" s="176">
        <v>1</v>
      </c>
      <c r="M21" s="176">
        <v>19</v>
      </c>
      <c r="N21" s="66" t="s">
        <v>224</v>
      </c>
    </row>
    <row r="22" spans="1:14" ht="57" customHeight="1" x14ac:dyDescent="0.25">
      <c r="A22" s="176">
        <v>10</v>
      </c>
      <c r="B22" s="44" t="s">
        <v>229</v>
      </c>
      <c r="C22" s="176"/>
      <c r="D22" s="176" t="s">
        <v>52</v>
      </c>
      <c r="E22" s="49" t="s">
        <v>53</v>
      </c>
      <c r="F22" s="176"/>
      <c r="G22" s="176">
        <v>2</v>
      </c>
      <c r="H22" s="63" t="s">
        <v>164</v>
      </c>
      <c r="I22" s="64">
        <v>41248</v>
      </c>
      <c r="J22" s="176">
        <v>1</v>
      </c>
      <c r="K22" s="176">
        <v>1</v>
      </c>
      <c r="L22" s="176">
        <v>1</v>
      </c>
      <c r="M22" s="176">
        <v>75</v>
      </c>
      <c r="N22" s="66" t="s">
        <v>224</v>
      </c>
    </row>
    <row r="23" spans="1:14" ht="28.5" customHeight="1" x14ac:dyDescent="0.25">
      <c r="A23" s="176">
        <v>11</v>
      </c>
      <c r="B23" s="44" t="s">
        <v>98</v>
      </c>
      <c r="C23" s="176"/>
      <c r="D23" s="176" t="s">
        <v>52</v>
      </c>
      <c r="E23" s="49" t="s">
        <v>53</v>
      </c>
      <c r="F23" s="176"/>
      <c r="G23" s="176">
        <v>2</v>
      </c>
      <c r="H23" s="63" t="s">
        <v>164</v>
      </c>
      <c r="I23" s="64">
        <v>41248</v>
      </c>
      <c r="J23" s="176">
        <v>1</v>
      </c>
      <c r="K23" s="176">
        <v>1</v>
      </c>
      <c r="L23" s="176">
        <v>1</v>
      </c>
      <c r="M23" s="176">
        <v>0</v>
      </c>
      <c r="N23" s="66" t="s">
        <v>224</v>
      </c>
    </row>
    <row r="24" spans="1:14" ht="19.5" customHeight="1" x14ac:dyDescent="0.25">
      <c r="A24" s="176"/>
      <c r="B24" s="148" t="s">
        <v>346</v>
      </c>
      <c r="C24" s="176"/>
      <c r="D24" s="176"/>
      <c r="E24" s="49"/>
      <c r="F24" s="176"/>
      <c r="G24" s="176"/>
      <c r="H24" s="63"/>
      <c r="I24" s="64"/>
      <c r="J24" s="176"/>
      <c r="K24" s="176"/>
      <c r="L24" s="176"/>
      <c r="M24" s="175">
        <f>SUM(M18:M23)</f>
        <v>138</v>
      </c>
      <c r="N24" s="66"/>
    </row>
    <row r="25" spans="1:14" ht="19.5" customHeight="1" x14ac:dyDescent="0.25">
      <c r="A25" s="176"/>
      <c r="B25" s="148" t="s">
        <v>348</v>
      </c>
      <c r="C25" s="176"/>
      <c r="D25" s="176"/>
      <c r="E25" s="49"/>
      <c r="F25" s="176"/>
      <c r="G25" s="176"/>
      <c r="H25" s="63"/>
      <c r="I25" s="64"/>
      <c r="J25" s="176"/>
      <c r="K25" s="176"/>
      <c r="L25" s="176"/>
      <c r="M25" s="175">
        <f>M24+M16</f>
        <v>4656</v>
      </c>
      <c r="N25" s="66"/>
    </row>
    <row r="26" spans="1:14" ht="31.9" customHeight="1" x14ac:dyDescent="0.25">
      <c r="A26" s="176"/>
      <c r="B26" s="266" t="s">
        <v>47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1:14" ht="15.6" customHeight="1" x14ac:dyDescent="0.25">
      <c r="A27" s="176"/>
      <c r="B27" s="243" t="s">
        <v>46</v>
      </c>
      <c r="C27" s="243"/>
      <c r="D27" s="243"/>
      <c r="E27" s="243"/>
      <c r="F27" s="243"/>
      <c r="G27" s="243"/>
      <c r="H27" s="265"/>
      <c r="I27" s="265"/>
      <c r="J27" s="265"/>
      <c r="K27" s="265"/>
      <c r="L27" s="265"/>
      <c r="M27" s="265"/>
      <c r="N27" s="265"/>
    </row>
    <row r="28" spans="1:14" ht="29.25" customHeight="1" x14ac:dyDescent="0.25">
      <c r="A28" s="176"/>
      <c r="B28" s="267" t="s">
        <v>61</v>
      </c>
      <c r="C28" s="267"/>
      <c r="D28" s="267"/>
      <c r="E28" s="267"/>
      <c r="F28" s="267"/>
      <c r="G28" s="267"/>
      <c r="H28" s="265"/>
      <c r="I28" s="265"/>
      <c r="J28" s="265"/>
      <c r="K28" s="265"/>
      <c r="L28" s="265"/>
      <c r="M28" s="265"/>
      <c r="N28" s="265"/>
    </row>
    <row r="29" spans="1:14" ht="32.25" customHeight="1" x14ac:dyDescent="0.25">
      <c r="A29" s="176"/>
      <c r="B29" s="266" t="s">
        <v>48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1:14" x14ac:dyDescent="0.25">
      <c r="A30" s="176"/>
      <c r="B30" s="267" t="s">
        <v>46</v>
      </c>
      <c r="C30" s="267"/>
      <c r="D30" s="267"/>
      <c r="E30" s="267"/>
      <c r="F30" s="267"/>
      <c r="G30" s="267"/>
      <c r="H30" s="265"/>
      <c r="I30" s="265"/>
      <c r="J30" s="265"/>
      <c r="K30" s="265"/>
      <c r="L30" s="265"/>
      <c r="M30" s="265"/>
      <c r="N30" s="265"/>
    </row>
    <row r="31" spans="1:14" ht="25.5" customHeight="1" x14ac:dyDescent="0.25">
      <c r="A31" s="176"/>
      <c r="B31" s="267" t="s">
        <v>61</v>
      </c>
      <c r="C31" s="267"/>
      <c r="D31" s="267"/>
      <c r="E31" s="267"/>
      <c r="F31" s="267"/>
      <c r="G31" s="267"/>
      <c r="H31" s="265"/>
      <c r="I31" s="265"/>
      <c r="J31" s="265"/>
      <c r="K31" s="265"/>
      <c r="L31" s="265"/>
      <c r="M31" s="265"/>
      <c r="N31" s="265"/>
    </row>
    <row r="32" spans="1:14" ht="23.25" customHeight="1" x14ac:dyDescent="0.25">
      <c r="A32" s="176"/>
      <c r="B32" s="266" t="s">
        <v>49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x14ac:dyDescent="0.25">
      <c r="A33" s="176"/>
      <c r="B33" s="267" t="s">
        <v>46</v>
      </c>
      <c r="C33" s="267"/>
      <c r="D33" s="267"/>
      <c r="E33" s="267"/>
      <c r="F33" s="267"/>
      <c r="G33" s="267"/>
      <c r="H33" s="265"/>
      <c r="I33" s="265"/>
      <c r="J33" s="265"/>
      <c r="K33" s="265"/>
      <c r="L33" s="265"/>
      <c r="M33" s="265"/>
      <c r="N33" s="265"/>
    </row>
    <row r="34" spans="1:14" ht="19.5" customHeight="1" x14ac:dyDescent="0.25">
      <c r="A34" s="176"/>
      <c r="B34" s="267" t="s">
        <v>61</v>
      </c>
      <c r="C34" s="267"/>
      <c r="D34" s="267"/>
      <c r="E34" s="267"/>
      <c r="F34" s="267"/>
      <c r="G34" s="267"/>
      <c r="H34" s="265"/>
      <c r="I34" s="265"/>
      <c r="J34" s="265"/>
      <c r="K34" s="265"/>
      <c r="L34" s="265"/>
      <c r="M34" s="265"/>
      <c r="N34" s="265"/>
    </row>
    <row r="35" spans="1:14" ht="39" customHeight="1" x14ac:dyDescent="0.25">
      <c r="A35" s="41" t="s">
        <v>6</v>
      </c>
      <c r="B35" s="175" t="s">
        <v>245</v>
      </c>
      <c r="C35" s="37" t="s">
        <v>111</v>
      </c>
      <c r="D35" s="37" t="s">
        <v>62</v>
      </c>
      <c r="E35" s="37" t="s">
        <v>68</v>
      </c>
      <c r="F35" s="37" t="s">
        <v>68</v>
      </c>
      <c r="G35" s="37" t="s">
        <v>112</v>
      </c>
      <c r="H35" s="37" t="s">
        <v>111</v>
      </c>
      <c r="I35" s="37" t="s">
        <v>68</v>
      </c>
      <c r="J35" s="37" t="s">
        <v>111</v>
      </c>
      <c r="K35" s="37" t="s">
        <v>111</v>
      </c>
      <c r="L35" s="37" t="s">
        <v>111</v>
      </c>
      <c r="M35" s="37" t="s">
        <v>113</v>
      </c>
      <c r="N35" s="37" t="s">
        <v>10</v>
      </c>
    </row>
    <row r="36" spans="1:14" ht="15.6" customHeight="1" x14ac:dyDescent="0.25">
      <c r="A36" s="262" t="s">
        <v>69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67">
        <v>3</v>
      </c>
    </row>
    <row r="37" spans="1:14" ht="18.600000000000001" customHeight="1" x14ac:dyDescent="0.25">
      <c r="A37" s="262" t="s">
        <v>367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67" t="s">
        <v>225</v>
      </c>
    </row>
    <row r="38" spans="1:14" ht="18" customHeight="1" x14ac:dyDescent="0.25">
      <c r="A38" s="262" t="s">
        <v>248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67" t="s">
        <v>225</v>
      </c>
    </row>
    <row r="39" spans="1:14" ht="18.600000000000001" customHeight="1" x14ac:dyDescent="0.25">
      <c r="A39" s="262" t="s">
        <v>248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67" t="s">
        <v>225</v>
      </c>
    </row>
    <row r="40" spans="1:14" ht="14.45" customHeight="1" x14ac:dyDescent="0.25">
      <c r="A40" s="262" t="s">
        <v>72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67">
        <f>N41+N42+N43</f>
        <v>5</v>
      </c>
    </row>
    <row r="41" spans="1:14" ht="16.149999999999999" customHeight="1" x14ac:dyDescent="0.25">
      <c r="A41" s="262" t="s">
        <v>73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67">
        <v>0</v>
      </c>
    </row>
    <row r="42" spans="1:14" ht="15" customHeight="1" x14ac:dyDescent="0.25">
      <c r="A42" s="262" t="s">
        <v>74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67">
        <v>3</v>
      </c>
    </row>
    <row r="43" spans="1:14" ht="14.45" customHeight="1" x14ac:dyDescent="0.25">
      <c r="A43" s="262" t="s">
        <v>75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67">
        <v>2</v>
      </c>
    </row>
    <row r="44" spans="1:14" ht="12.6" customHeight="1" x14ac:dyDescent="0.25">
      <c r="A44" s="262" t="s">
        <v>76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67">
        <v>3</v>
      </c>
    </row>
    <row r="45" spans="1:14" ht="15.6" customHeight="1" x14ac:dyDescent="0.25">
      <c r="A45" s="262" t="s">
        <v>77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67">
        <v>3</v>
      </c>
    </row>
    <row r="46" spans="1:14" ht="16.149999999999999" customHeight="1" x14ac:dyDescent="0.25">
      <c r="A46" s="262" t="s">
        <v>78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7">
        <v>0</v>
      </c>
    </row>
    <row r="47" spans="1:14" ht="35.450000000000003" customHeight="1" x14ac:dyDescent="0.25">
      <c r="A47" s="271" t="s">
        <v>228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33.75" customHeight="1" x14ac:dyDescent="0.25">
      <c r="A48" s="271" t="s">
        <v>230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51.75" customHeight="1" x14ac:dyDescent="0.25">
      <c r="A49" s="269" t="s">
        <v>369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</row>
    <row r="50" spans="1:14" ht="21" customHeight="1" x14ac:dyDescent="0.25"/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  <row r="57" spans="1:14" x14ac:dyDescent="0.25">
      <c r="D57" s="162"/>
    </row>
  </sheetData>
  <mergeCells count="37">
    <mergeCell ref="F51:G51"/>
    <mergeCell ref="A49:N49"/>
    <mergeCell ref="A44:M44"/>
    <mergeCell ref="A45:M45"/>
    <mergeCell ref="A46:M46"/>
    <mergeCell ref="A48:N48"/>
    <mergeCell ref="A47:N47"/>
    <mergeCell ref="A51:C51"/>
    <mergeCell ref="H51:J51"/>
    <mergeCell ref="A37:M37"/>
    <mergeCell ref="B31:N31"/>
    <mergeCell ref="B32:N32"/>
    <mergeCell ref="B33:N33"/>
    <mergeCell ref="B34:N34"/>
    <mergeCell ref="A36:M36"/>
    <mergeCell ref="A43:M43"/>
    <mergeCell ref="A38:M38"/>
    <mergeCell ref="A39:M39"/>
    <mergeCell ref="A40:M40"/>
    <mergeCell ref="A41:M41"/>
    <mergeCell ref="A42:M42"/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4" zoomScaleNormal="100" workbookViewId="0">
      <selection activeCell="A18" sqref="A18:C18"/>
    </sheetView>
  </sheetViews>
  <sheetFormatPr defaultRowHeight="15" x14ac:dyDescent="0.25"/>
  <cols>
    <col min="1" max="1" width="8.5703125" customWidth="1"/>
    <col min="2" max="2" width="66" customWidth="1"/>
    <col min="3" max="3" width="17.140625" customWidth="1"/>
  </cols>
  <sheetData>
    <row r="1" spans="1:16" ht="64.5" customHeight="1" x14ac:dyDescent="0.25">
      <c r="A1" s="1"/>
      <c r="B1" s="230" t="s">
        <v>257</v>
      </c>
      <c r="C1" s="230"/>
      <c r="D1" s="115"/>
      <c r="E1" s="115"/>
      <c r="F1" s="115"/>
      <c r="G1" s="115"/>
      <c r="H1" s="115"/>
      <c r="I1" s="115"/>
      <c r="J1" s="115"/>
    </row>
    <row r="2" spans="1:16" s="5" customFormat="1" ht="22.9" customHeight="1" x14ac:dyDescent="0.25">
      <c r="A2" s="182"/>
      <c r="B2" s="183" t="s">
        <v>267</v>
      </c>
      <c r="C2" s="184" t="s">
        <v>259</v>
      </c>
      <c r="D2" s="182"/>
    </row>
    <row r="3" spans="1:16" ht="15.75" x14ac:dyDescent="0.25">
      <c r="A3" s="2" t="s">
        <v>0</v>
      </c>
      <c r="B3" s="2" t="s">
        <v>1</v>
      </c>
      <c r="C3" s="2" t="s">
        <v>2</v>
      </c>
      <c r="D3" s="1"/>
    </row>
    <row r="4" spans="1:16" ht="37.5" customHeight="1" x14ac:dyDescent="0.25">
      <c r="A4" s="11">
        <v>1</v>
      </c>
      <c r="B4" s="12" t="s">
        <v>3</v>
      </c>
      <c r="C4" s="13">
        <v>49</v>
      </c>
      <c r="D4" s="25">
        <v>46</v>
      </c>
      <c r="E4" s="26">
        <v>1</v>
      </c>
      <c r="F4" s="10"/>
    </row>
    <row r="5" spans="1:16" ht="34.5" x14ac:dyDescent="0.25">
      <c r="A5" s="11">
        <v>2</v>
      </c>
      <c r="B5" s="12" t="s">
        <v>236</v>
      </c>
      <c r="C5" s="86">
        <f>'Приложение 1'!B18</f>
        <v>63537</v>
      </c>
      <c r="D5" s="78"/>
      <c r="E5" s="79"/>
      <c r="F5" s="77"/>
      <c r="G5" s="7"/>
    </row>
    <row r="6" spans="1:16" ht="15.75" x14ac:dyDescent="0.25">
      <c r="A6" s="14" t="s">
        <v>7</v>
      </c>
      <c r="B6" s="12" t="s">
        <v>4</v>
      </c>
      <c r="C6" s="13">
        <v>0</v>
      </c>
      <c r="D6" s="8"/>
      <c r="E6" s="9"/>
      <c r="F6" s="9"/>
      <c r="G6" s="7"/>
    </row>
    <row r="7" spans="1:16" ht="34.5" x14ac:dyDescent="0.25">
      <c r="A7" s="3" t="s">
        <v>8</v>
      </c>
      <c r="B7" s="42" t="s">
        <v>376</v>
      </c>
      <c r="C7" s="4" t="s">
        <v>10</v>
      </c>
      <c r="D7" s="1"/>
    </row>
    <row r="8" spans="1:16" ht="31.5" x14ac:dyDescent="0.25">
      <c r="A8" s="14" t="s">
        <v>9</v>
      </c>
      <c r="B8" s="12" t="s">
        <v>5</v>
      </c>
      <c r="C8" s="13">
        <v>0</v>
      </c>
      <c r="D8" s="1"/>
    </row>
    <row r="9" spans="1:16" ht="49.5" customHeight="1" x14ac:dyDescent="0.25">
      <c r="A9" s="11">
        <v>3</v>
      </c>
      <c r="B9" s="12" t="s">
        <v>11</v>
      </c>
      <c r="C9" s="13">
        <v>51</v>
      </c>
      <c r="D9" s="27">
        <v>12</v>
      </c>
      <c r="E9" s="28">
        <v>4</v>
      </c>
      <c r="F9" s="28">
        <v>6</v>
      </c>
      <c r="G9" s="28">
        <v>4</v>
      </c>
      <c r="H9" s="29">
        <v>6</v>
      </c>
      <c r="I9" s="29">
        <v>2</v>
      </c>
      <c r="J9" s="29">
        <v>1</v>
      </c>
      <c r="K9" s="29">
        <v>12</v>
      </c>
      <c r="L9" s="6"/>
    </row>
    <row r="10" spans="1:16" ht="18" customHeight="1" x14ac:dyDescent="0.25">
      <c r="A10" s="15"/>
      <c r="B10" s="12" t="s">
        <v>6</v>
      </c>
      <c r="C10" s="133">
        <v>100</v>
      </c>
      <c r="D10" s="1"/>
    </row>
    <row r="11" spans="1:16" ht="18" customHeight="1" x14ac:dyDescent="0.25">
      <c r="A11" s="179"/>
      <c r="B11" s="180"/>
      <c r="C11" s="181"/>
      <c r="D11" s="1"/>
    </row>
    <row r="12" spans="1:16" s="94" customFormat="1" ht="46.5" customHeight="1" x14ac:dyDescent="0.25">
      <c r="A12" s="312" t="s">
        <v>382</v>
      </c>
      <c r="B12" s="313"/>
      <c r="C12" s="314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66"/>
    </row>
    <row r="13" spans="1:16" s="94" customFormat="1" ht="65.25" customHeight="1" x14ac:dyDescent="0.25">
      <c r="A13" s="309" t="s">
        <v>377</v>
      </c>
      <c r="B13" s="310"/>
      <c r="C13" s="311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24.75" customHeight="1" x14ac:dyDescent="0.25">
      <c r="A14" s="308"/>
      <c r="B14" s="308"/>
      <c r="C14" s="308"/>
    </row>
    <row r="15" spans="1:16" ht="15.75" x14ac:dyDescent="0.25">
      <c r="A15" s="307" t="s">
        <v>390</v>
      </c>
      <c r="B15" s="307"/>
      <c r="C15" s="118" t="s">
        <v>260</v>
      </c>
      <c r="D15" s="1"/>
    </row>
    <row r="16" spans="1:16" ht="15.75" x14ac:dyDescent="0.25">
      <c r="A16" s="116"/>
      <c r="B16" s="119"/>
      <c r="C16" s="117"/>
      <c r="D16" s="1"/>
    </row>
    <row r="17" spans="1:3" ht="20.25" customHeight="1" x14ac:dyDescent="0.25">
      <c r="A17" s="306" t="s">
        <v>389</v>
      </c>
      <c r="B17" s="306"/>
      <c r="C17" s="170" t="s">
        <v>371</v>
      </c>
    </row>
    <row r="18" spans="1:3" x14ac:dyDescent="0.25">
      <c r="A18" s="226" t="s">
        <v>397</v>
      </c>
      <c r="B18" s="226"/>
      <c r="C18" s="226"/>
    </row>
  </sheetData>
  <mergeCells count="7">
    <mergeCell ref="A18:C18"/>
    <mergeCell ref="A17:B17"/>
    <mergeCell ref="A15:B15"/>
    <mergeCell ref="B1:C1"/>
    <mergeCell ref="A14:C14"/>
    <mergeCell ref="A13:C13"/>
    <mergeCell ref="A12:C12"/>
  </mergeCells>
  <pageMargins left="0.70866141732283472" right="0.70866141732283472" top="0.78740157480314965" bottom="0.74803149606299213" header="0.31496062992125984" footer="0.31496062992125984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8" zoomScaleNormal="100" workbookViewId="0">
      <selection activeCell="B34" sqref="B34:D34"/>
    </sheetView>
  </sheetViews>
  <sheetFormatPr defaultRowHeight="15" x14ac:dyDescent="0.25"/>
  <cols>
    <col min="1" max="1" width="4.5703125" customWidth="1"/>
    <col min="2" max="2" width="27.42578125" customWidth="1"/>
    <col min="3" max="3" width="12.5703125" customWidth="1"/>
    <col min="4" max="4" width="12" customWidth="1"/>
    <col min="5" max="5" width="12.5703125" customWidth="1"/>
    <col min="6" max="6" width="12.7109375" customWidth="1"/>
    <col min="7" max="7" width="11.85546875" customWidth="1"/>
    <col min="8" max="8" width="12.7109375" customWidth="1"/>
    <col min="9" max="10" width="12.28515625" customWidth="1"/>
    <col min="11" max="11" width="12.7109375" customWidth="1"/>
    <col min="12" max="12" width="11.28515625" customWidth="1"/>
  </cols>
  <sheetData>
    <row r="1" spans="1:14" ht="90.75" customHeight="1" x14ac:dyDescent="0.25">
      <c r="A1" s="59"/>
      <c r="B1" s="59"/>
      <c r="C1" s="59"/>
      <c r="D1" s="59"/>
      <c r="E1" s="59"/>
      <c r="F1" s="115"/>
      <c r="G1" s="115"/>
      <c r="H1" s="115"/>
      <c r="I1" s="230" t="s">
        <v>257</v>
      </c>
      <c r="J1" s="230"/>
      <c r="K1" s="230"/>
      <c r="L1" s="230"/>
      <c r="M1" s="230"/>
      <c r="N1" s="230"/>
    </row>
    <row r="2" spans="1:14" ht="15.6" customHeight="1" x14ac:dyDescent="0.25">
      <c r="A2" s="146"/>
      <c r="B2" s="274" t="s">
        <v>267</v>
      </c>
      <c r="C2" s="274"/>
      <c r="D2" s="146"/>
      <c r="E2" s="146"/>
      <c r="F2" s="146"/>
      <c r="H2" s="123"/>
      <c r="I2" s="123"/>
      <c r="M2" s="182" t="s">
        <v>263</v>
      </c>
      <c r="N2" s="182"/>
    </row>
    <row r="3" spans="1:14" ht="31.15" customHeight="1" x14ac:dyDescent="0.25">
      <c r="A3" s="145" t="s">
        <v>42</v>
      </c>
      <c r="B3" s="145" t="s">
        <v>12</v>
      </c>
      <c r="C3" s="267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5" customHeight="1" x14ac:dyDescent="0.25">
      <c r="A4" s="43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/>
      <c r="I4" s="144"/>
      <c r="J4" s="144">
        <v>8</v>
      </c>
      <c r="K4" s="144">
        <v>9</v>
      </c>
      <c r="L4" s="144"/>
      <c r="M4" s="144">
        <v>10</v>
      </c>
      <c r="N4" s="145">
        <v>11</v>
      </c>
    </row>
    <row r="5" spans="1:14" ht="45.6" customHeight="1" x14ac:dyDescent="0.25">
      <c r="A5" s="43"/>
      <c r="B5" s="143" t="s">
        <v>142</v>
      </c>
      <c r="C5" s="142" t="s">
        <v>172</v>
      </c>
      <c r="D5" s="142" t="s">
        <v>173</v>
      </c>
      <c r="E5" s="142" t="s">
        <v>174</v>
      </c>
      <c r="F5" s="142" t="s">
        <v>175</v>
      </c>
      <c r="G5" s="281" t="s">
        <v>176</v>
      </c>
      <c r="H5" s="283"/>
      <c r="I5" s="290"/>
      <c r="J5" s="142" t="s">
        <v>177</v>
      </c>
      <c r="K5" s="281" t="s">
        <v>178</v>
      </c>
      <c r="L5" s="290"/>
      <c r="M5" s="142" t="s">
        <v>179</v>
      </c>
      <c r="N5" s="142" t="s">
        <v>180</v>
      </c>
    </row>
    <row r="6" spans="1:14" ht="120.6" customHeight="1" x14ac:dyDescent="0.25">
      <c r="A6" s="145">
        <v>1</v>
      </c>
      <c r="B6" s="143" t="s">
        <v>143</v>
      </c>
      <c r="C6" s="40" t="s">
        <v>183</v>
      </c>
      <c r="D6" s="40" t="s">
        <v>184</v>
      </c>
      <c r="E6" s="40" t="s">
        <v>185</v>
      </c>
      <c r="F6" s="40" t="s">
        <v>186</v>
      </c>
      <c r="G6" s="281" t="s">
        <v>212</v>
      </c>
      <c r="H6" s="283"/>
      <c r="I6" s="290"/>
      <c r="J6" s="40" t="s">
        <v>187</v>
      </c>
      <c r="K6" s="318" t="s">
        <v>188</v>
      </c>
      <c r="L6" s="319"/>
      <c r="M6" s="40" t="s">
        <v>189</v>
      </c>
      <c r="N6" s="40" t="s">
        <v>190</v>
      </c>
    </row>
    <row r="7" spans="1:14" ht="32.450000000000003" customHeight="1" x14ac:dyDescent="0.25">
      <c r="A7" s="145">
        <v>2</v>
      </c>
      <c r="B7" s="143" t="s">
        <v>218</v>
      </c>
      <c r="C7" s="142" t="s">
        <v>182</v>
      </c>
      <c r="D7" s="142" t="s">
        <v>182</v>
      </c>
      <c r="E7" s="142" t="s">
        <v>182</v>
      </c>
      <c r="F7" s="142" t="s">
        <v>182</v>
      </c>
      <c r="G7" s="281" t="s">
        <v>182</v>
      </c>
      <c r="H7" s="283"/>
      <c r="I7" s="290"/>
      <c r="J7" s="142" t="s">
        <v>182</v>
      </c>
      <c r="K7" s="281" t="s">
        <v>182</v>
      </c>
      <c r="L7" s="290"/>
      <c r="M7" s="142" t="s">
        <v>182</v>
      </c>
      <c r="N7" s="142" t="s">
        <v>182</v>
      </c>
    </row>
    <row r="8" spans="1:14" ht="31.9" customHeight="1" x14ac:dyDescent="0.25">
      <c r="A8" s="145">
        <v>3</v>
      </c>
      <c r="B8" s="143" t="s">
        <v>144</v>
      </c>
      <c r="C8" s="142" t="s">
        <v>181</v>
      </c>
      <c r="D8" s="142" t="s">
        <v>181</v>
      </c>
      <c r="E8" s="142" t="s">
        <v>181</v>
      </c>
      <c r="F8" s="142" t="s">
        <v>181</v>
      </c>
      <c r="G8" s="281" t="s">
        <v>181</v>
      </c>
      <c r="H8" s="283"/>
      <c r="I8" s="290"/>
      <c r="J8" s="142" t="s">
        <v>181</v>
      </c>
      <c r="K8" s="281" t="s">
        <v>181</v>
      </c>
      <c r="L8" s="290"/>
      <c r="M8" s="142" t="s">
        <v>181</v>
      </c>
      <c r="N8" s="142" t="s">
        <v>181</v>
      </c>
    </row>
    <row r="9" spans="1:14" ht="96.75" customHeight="1" x14ac:dyDescent="0.25">
      <c r="A9" s="145">
        <v>4</v>
      </c>
      <c r="B9" s="143" t="s">
        <v>191</v>
      </c>
      <c r="C9" s="69" t="s">
        <v>193</v>
      </c>
      <c r="D9" s="69" t="s">
        <v>194</v>
      </c>
      <c r="E9" s="69" t="s">
        <v>195</v>
      </c>
      <c r="F9" s="151" t="s">
        <v>197</v>
      </c>
      <c r="G9" s="171" t="s">
        <v>374</v>
      </c>
      <c r="H9" s="171" t="s">
        <v>375</v>
      </c>
      <c r="I9" s="152" t="s">
        <v>351</v>
      </c>
      <c r="J9" s="69" t="s">
        <v>238</v>
      </c>
      <c r="K9" s="69" t="s">
        <v>192</v>
      </c>
      <c r="L9" s="69" t="s">
        <v>352</v>
      </c>
      <c r="M9" s="69" t="s">
        <v>196</v>
      </c>
      <c r="N9" s="69" t="s">
        <v>219</v>
      </c>
    </row>
    <row r="10" spans="1:14" ht="13.9" customHeight="1" x14ac:dyDescent="0.25">
      <c r="A10" s="144">
        <v>5</v>
      </c>
      <c r="B10" s="143" t="s">
        <v>145</v>
      </c>
      <c r="C10" s="141">
        <f>'[1]Приложение 2 Салехард'!N135</f>
        <v>20</v>
      </c>
      <c r="D10" s="141">
        <f>'[1]Приложение 2 Лабытнанги'!N43</f>
        <v>2</v>
      </c>
      <c r="E10" s="141">
        <v>4</v>
      </c>
      <c r="F10" s="81">
        <v>5</v>
      </c>
      <c r="G10" s="153">
        <f>'[1]Приложение 2 Новый Уренгой'!N35</f>
        <v>6</v>
      </c>
      <c r="H10" s="141"/>
      <c r="I10" s="141"/>
      <c r="J10" s="82">
        <f>'[1]Приложение 2 Тарко-Сале'!N41</f>
        <v>7</v>
      </c>
      <c r="K10" s="82">
        <v>8</v>
      </c>
      <c r="L10" s="82"/>
      <c r="M10" s="82">
        <f>'[1]Приложение 2 Губкинский'!N41</f>
        <v>2</v>
      </c>
      <c r="N10" s="82">
        <v>3</v>
      </c>
    </row>
    <row r="11" spans="1:14" ht="24" x14ac:dyDescent="0.25">
      <c r="A11" s="144">
        <v>6</v>
      </c>
      <c r="B11" s="143" t="s">
        <v>146</v>
      </c>
      <c r="C11" s="50">
        <v>39751</v>
      </c>
      <c r="D11" s="50">
        <v>41243</v>
      </c>
      <c r="E11" s="50">
        <v>41243</v>
      </c>
      <c r="F11" s="50">
        <v>41243</v>
      </c>
      <c r="G11" s="154">
        <v>41548</v>
      </c>
      <c r="H11" s="50">
        <v>41548</v>
      </c>
      <c r="I11" s="155" t="s">
        <v>353</v>
      </c>
      <c r="J11" s="50">
        <v>41243</v>
      </c>
      <c r="K11" s="50">
        <v>41243</v>
      </c>
      <c r="L11" s="155" t="s">
        <v>353</v>
      </c>
      <c r="M11" s="50">
        <v>41243</v>
      </c>
      <c r="N11" s="50">
        <v>41243</v>
      </c>
    </row>
    <row r="12" spans="1:14" ht="38.25" customHeight="1" x14ac:dyDescent="0.25">
      <c r="A12" s="144">
        <v>7</v>
      </c>
      <c r="B12" s="143" t="s">
        <v>147</v>
      </c>
      <c r="C12" s="142" t="s">
        <v>199</v>
      </c>
      <c r="D12" s="142" t="s">
        <v>354</v>
      </c>
      <c r="E12" s="70" t="s">
        <v>200</v>
      </c>
      <c r="F12" s="68" t="s">
        <v>207</v>
      </c>
      <c r="G12" s="281" t="s">
        <v>355</v>
      </c>
      <c r="H12" s="283"/>
      <c r="I12" s="290"/>
      <c r="J12" s="142" t="s">
        <v>201</v>
      </c>
      <c r="K12" s="281" t="s">
        <v>356</v>
      </c>
      <c r="L12" s="290"/>
      <c r="M12" s="142" t="s">
        <v>202</v>
      </c>
      <c r="N12" s="142" t="s">
        <v>203</v>
      </c>
    </row>
    <row r="13" spans="1:14" ht="52.9" customHeight="1" x14ac:dyDescent="0.25">
      <c r="A13" s="144">
        <v>8</v>
      </c>
      <c r="B13" s="143" t="s">
        <v>148</v>
      </c>
      <c r="C13" s="142" t="s">
        <v>222</v>
      </c>
      <c r="D13" s="142" t="s">
        <v>223</v>
      </c>
      <c r="E13" s="142" t="s">
        <v>208</v>
      </c>
      <c r="F13" s="68" t="s">
        <v>221</v>
      </c>
      <c r="G13" s="281" t="s">
        <v>357</v>
      </c>
      <c r="H13" s="283"/>
      <c r="I13" s="290"/>
      <c r="J13" s="142" t="s">
        <v>209</v>
      </c>
      <c r="K13" s="281" t="s">
        <v>204</v>
      </c>
      <c r="L13" s="290"/>
      <c r="M13" s="142" t="s">
        <v>358</v>
      </c>
      <c r="N13" s="142" t="s">
        <v>206</v>
      </c>
    </row>
    <row r="14" spans="1:14" ht="75.75" customHeight="1" x14ac:dyDescent="0.25">
      <c r="A14" s="144">
        <v>9</v>
      </c>
      <c r="B14" s="73" t="s">
        <v>149</v>
      </c>
      <c r="C14" s="83" t="s">
        <v>220</v>
      </c>
      <c r="D14" s="156" t="s">
        <v>359</v>
      </c>
      <c r="E14" s="156" t="s">
        <v>213</v>
      </c>
      <c r="F14" s="157" t="s">
        <v>215</v>
      </c>
      <c r="G14" s="315" t="s">
        <v>360</v>
      </c>
      <c r="H14" s="283"/>
      <c r="I14" s="290"/>
      <c r="J14" s="84" t="s">
        <v>214</v>
      </c>
      <c r="K14" s="316" t="s">
        <v>361</v>
      </c>
      <c r="L14" s="290"/>
      <c r="M14" s="72" t="s">
        <v>216</v>
      </c>
      <c r="N14" s="83" t="s">
        <v>217</v>
      </c>
    </row>
    <row r="15" spans="1:14" ht="73.5" customHeight="1" x14ac:dyDescent="0.25">
      <c r="A15" s="144">
        <v>10</v>
      </c>
      <c r="B15" s="143" t="s">
        <v>150</v>
      </c>
      <c r="C15" s="84" t="s">
        <v>198</v>
      </c>
      <c r="D15" s="84" t="s">
        <v>198</v>
      </c>
      <c r="E15" s="84" t="s">
        <v>198</v>
      </c>
      <c r="F15" s="84" t="s">
        <v>198</v>
      </c>
      <c r="G15" s="320" t="s">
        <v>198</v>
      </c>
      <c r="H15" s="283"/>
      <c r="I15" s="290"/>
      <c r="J15" s="84" t="s">
        <v>198</v>
      </c>
      <c r="K15" s="320" t="s">
        <v>198</v>
      </c>
      <c r="L15" s="290"/>
      <c r="M15" s="84" t="s">
        <v>198</v>
      </c>
      <c r="N15" s="84" t="s">
        <v>198</v>
      </c>
    </row>
    <row r="16" spans="1:14" ht="19.149999999999999" customHeight="1" thickBot="1" x14ac:dyDescent="0.3">
      <c r="A16" s="144">
        <v>11</v>
      </c>
      <c r="B16" s="143" t="s">
        <v>151</v>
      </c>
      <c r="C16" s="71">
        <v>2119.1999999999998</v>
      </c>
      <c r="D16" s="71">
        <v>18</v>
      </c>
      <c r="E16" s="71">
        <v>33.700000000000003</v>
      </c>
      <c r="F16" s="158">
        <v>51.2</v>
      </c>
      <c r="G16" s="159">
        <v>36.4</v>
      </c>
      <c r="H16" s="159">
        <v>58.5</v>
      </c>
      <c r="I16" s="159">
        <v>1667.6</v>
      </c>
      <c r="J16" s="71">
        <v>58.1</v>
      </c>
      <c r="K16" s="71">
        <v>4037.49</v>
      </c>
      <c r="L16" s="160">
        <v>3922</v>
      </c>
      <c r="M16" s="71">
        <v>20.100000000000001</v>
      </c>
      <c r="N16" s="71">
        <v>20.2</v>
      </c>
    </row>
    <row r="17" spans="1:14" ht="30.6" customHeight="1" x14ac:dyDescent="0.25">
      <c r="A17" s="144">
        <v>12</v>
      </c>
      <c r="B17" s="143" t="s">
        <v>152</v>
      </c>
      <c r="C17" s="141">
        <v>656.03</v>
      </c>
      <c r="D17" s="71">
        <v>18</v>
      </c>
      <c r="E17" s="71">
        <v>33.700000000000003</v>
      </c>
      <c r="F17" s="158">
        <v>51.2</v>
      </c>
      <c r="G17" s="159">
        <v>36.4</v>
      </c>
      <c r="H17" s="159">
        <v>0</v>
      </c>
      <c r="I17" s="159">
        <v>0</v>
      </c>
      <c r="J17" s="71">
        <v>58.1</v>
      </c>
      <c r="K17" s="71">
        <v>115.49</v>
      </c>
      <c r="L17" s="71">
        <v>0</v>
      </c>
      <c r="M17" s="71">
        <v>20.100000000000001</v>
      </c>
      <c r="N17" s="71">
        <v>20.2</v>
      </c>
    </row>
    <row r="18" spans="1:14" ht="48" customHeight="1" x14ac:dyDescent="0.25">
      <c r="A18" s="144">
        <v>13</v>
      </c>
      <c r="B18" s="143" t="s">
        <v>153</v>
      </c>
      <c r="C18" s="142" t="s">
        <v>210</v>
      </c>
      <c r="D18" s="142" t="s">
        <v>210</v>
      </c>
      <c r="E18" s="142" t="s">
        <v>210</v>
      </c>
      <c r="F18" s="142" t="s">
        <v>210</v>
      </c>
      <c r="G18" s="161" t="s">
        <v>210</v>
      </c>
      <c r="H18" s="161" t="s">
        <v>210</v>
      </c>
      <c r="I18" s="159">
        <v>0</v>
      </c>
      <c r="J18" s="142" t="s">
        <v>210</v>
      </c>
      <c r="K18" s="142" t="s">
        <v>210</v>
      </c>
      <c r="L18" s="142">
        <v>0</v>
      </c>
      <c r="M18" s="142" t="s">
        <v>210</v>
      </c>
      <c r="N18" s="142" t="s">
        <v>210</v>
      </c>
    </row>
    <row r="19" spans="1:14" ht="29.45" customHeight="1" x14ac:dyDescent="0.25">
      <c r="A19" s="144">
        <v>14</v>
      </c>
      <c r="B19" s="143" t="s">
        <v>154</v>
      </c>
      <c r="C19" s="142">
        <v>1</v>
      </c>
      <c r="D19" s="142">
        <v>0</v>
      </c>
      <c r="E19" s="142">
        <v>0</v>
      </c>
      <c r="F19" s="68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1:14" ht="43.5" customHeight="1" x14ac:dyDescent="0.25">
      <c r="A20" s="144">
        <v>15</v>
      </c>
      <c r="B20" s="143" t="s">
        <v>155</v>
      </c>
      <c r="C20" s="142" t="s">
        <v>210</v>
      </c>
      <c r="D20" s="142" t="s">
        <v>205</v>
      </c>
      <c r="E20" s="142" t="s">
        <v>205</v>
      </c>
      <c r="F20" s="142" t="s">
        <v>205</v>
      </c>
      <c r="G20" s="142" t="s">
        <v>205</v>
      </c>
      <c r="H20" s="142" t="s">
        <v>205</v>
      </c>
      <c r="I20" s="142" t="s">
        <v>205</v>
      </c>
      <c r="J20" s="142" t="s">
        <v>205</v>
      </c>
      <c r="K20" s="142" t="s">
        <v>205</v>
      </c>
      <c r="L20" s="142" t="s">
        <v>205</v>
      </c>
      <c r="M20" s="142" t="s">
        <v>205</v>
      </c>
      <c r="N20" s="142" t="s">
        <v>205</v>
      </c>
    </row>
    <row r="21" spans="1:14" ht="58.5" customHeight="1" x14ac:dyDescent="0.25">
      <c r="A21" s="144">
        <v>16</v>
      </c>
      <c r="B21" s="143" t="s">
        <v>156</v>
      </c>
      <c r="C21" s="142" t="s">
        <v>210</v>
      </c>
      <c r="D21" s="142" t="s">
        <v>210</v>
      </c>
      <c r="E21" s="142" t="s">
        <v>210</v>
      </c>
      <c r="F21" s="142" t="s">
        <v>210</v>
      </c>
      <c r="G21" s="142" t="s">
        <v>210</v>
      </c>
      <c r="H21" s="142" t="s">
        <v>210</v>
      </c>
      <c r="I21" s="142">
        <v>0</v>
      </c>
      <c r="J21" s="142" t="s">
        <v>210</v>
      </c>
      <c r="K21" s="142" t="s">
        <v>210</v>
      </c>
      <c r="L21" s="142">
        <v>0</v>
      </c>
      <c r="M21" s="142" t="s">
        <v>210</v>
      </c>
      <c r="N21" s="142" t="s">
        <v>210</v>
      </c>
    </row>
    <row r="22" spans="1:14" ht="61.9" customHeight="1" x14ac:dyDescent="0.25">
      <c r="A22" s="144">
        <v>17</v>
      </c>
      <c r="B22" s="143" t="s">
        <v>157</v>
      </c>
      <c r="C22" s="142" t="s">
        <v>211</v>
      </c>
      <c r="D22" s="142" t="s">
        <v>211</v>
      </c>
      <c r="E22" s="142" t="s">
        <v>211</v>
      </c>
      <c r="F22" s="142" t="s">
        <v>211</v>
      </c>
      <c r="G22" s="142" t="s">
        <v>211</v>
      </c>
      <c r="H22" s="142" t="s">
        <v>211</v>
      </c>
      <c r="I22" s="142" t="s">
        <v>211</v>
      </c>
      <c r="J22" s="142" t="s">
        <v>211</v>
      </c>
      <c r="K22" s="142" t="s">
        <v>211</v>
      </c>
      <c r="L22" s="142" t="s">
        <v>211</v>
      </c>
      <c r="M22" s="142" t="s">
        <v>211</v>
      </c>
      <c r="N22" s="142" t="s">
        <v>211</v>
      </c>
    </row>
    <row r="23" spans="1:14" ht="29.25" customHeight="1" x14ac:dyDescent="0.25">
      <c r="A23" s="144">
        <v>18</v>
      </c>
      <c r="B23" s="143" t="s">
        <v>158</v>
      </c>
      <c r="C23" s="142" t="s">
        <v>210</v>
      </c>
      <c r="D23" s="142" t="s">
        <v>210</v>
      </c>
      <c r="E23" s="142" t="s">
        <v>210</v>
      </c>
      <c r="F23" s="142" t="s">
        <v>210</v>
      </c>
      <c r="G23" s="142" t="s">
        <v>210</v>
      </c>
      <c r="H23" s="142" t="s">
        <v>210</v>
      </c>
      <c r="I23" s="142" t="s">
        <v>362</v>
      </c>
      <c r="J23" s="142" t="s">
        <v>210</v>
      </c>
      <c r="K23" s="142" t="s">
        <v>210</v>
      </c>
      <c r="L23" s="142" t="s">
        <v>362</v>
      </c>
      <c r="M23" s="142" t="s">
        <v>210</v>
      </c>
      <c r="N23" s="142" t="s">
        <v>210</v>
      </c>
    </row>
    <row r="24" spans="1:14" ht="69" customHeight="1" x14ac:dyDescent="0.25">
      <c r="A24" s="144">
        <v>19</v>
      </c>
      <c r="B24" s="143" t="s">
        <v>159</v>
      </c>
      <c r="C24" s="142" t="s">
        <v>210</v>
      </c>
      <c r="D24" s="142" t="s">
        <v>210</v>
      </c>
      <c r="E24" s="142" t="s">
        <v>210</v>
      </c>
      <c r="F24" s="142" t="s">
        <v>210</v>
      </c>
      <c r="G24" s="142" t="s">
        <v>210</v>
      </c>
      <c r="H24" s="142" t="s">
        <v>210</v>
      </c>
      <c r="I24" s="142" t="s">
        <v>362</v>
      </c>
      <c r="J24" s="142" t="s">
        <v>210</v>
      </c>
      <c r="K24" s="142" t="s">
        <v>210</v>
      </c>
      <c r="L24" s="142" t="s">
        <v>362</v>
      </c>
      <c r="M24" s="142" t="s">
        <v>210</v>
      </c>
      <c r="N24" s="142" t="s">
        <v>210</v>
      </c>
    </row>
    <row r="25" spans="1:14" ht="60" customHeight="1" x14ac:dyDescent="0.25">
      <c r="A25" s="144">
        <v>20</v>
      </c>
      <c r="B25" s="143" t="s">
        <v>160</v>
      </c>
      <c r="C25" s="142" t="s">
        <v>210</v>
      </c>
      <c r="D25" s="142" t="s">
        <v>205</v>
      </c>
      <c r="E25" s="142" t="s">
        <v>205</v>
      </c>
      <c r="F25" s="142" t="s">
        <v>205</v>
      </c>
      <c r="G25" s="142" t="s">
        <v>205</v>
      </c>
      <c r="H25" s="142" t="s">
        <v>205</v>
      </c>
      <c r="I25" s="142" t="s">
        <v>362</v>
      </c>
      <c r="J25" s="142" t="s">
        <v>205</v>
      </c>
      <c r="K25" s="142" t="s">
        <v>205</v>
      </c>
      <c r="L25" s="142" t="s">
        <v>362</v>
      </c>
      <c r="M25" s="142" t="s">
        <v>205</v>
      </c>
      <c r="N25" s="142" t="s">
        <v>205</v>
      </c>
    </row>
    <row r="26" spans="1:14" ht="133.5" customHeight="1" x14ac:dyDescent="0.25">
      <c r="A26" s="144">
        <v>21</v>
      </c>
      <c r="B26" s="143" t="s">
        <v>161</v>
      </c>
      <c r="C26" s="142" t="s">
        <v>210</v>
      </c>
      <c r="D26" s="142" t="s">
        <v>205</v>
      </c>
      <c r="E26" s="142" t="s">
        <v>205</v>
      </c>
      <c r="F26" s="142" t="s">
        <v>205</v>
      </c>
      <c r="G26" s="142" t="s">
        <v>205</v>
      </c>
      <c r="H26" s="142" t="s">
        <v>205</v>
      </c>
      <c r="I26" s="142" t="s">
        <v>362</v>
      </c>
      <c r="J26" s="142" t="s">
        <v>205</v>
      </c>
      <c r="K26" s="142" t="s">
        <v>205</v>
      </c>
      <c r="L26" s="142" t="s">
        <v>362</v>
      </c>
      <c r="M26" s="142" t="s">
        <v>205</v>
      </c>
      <c r="N26" s="142" t="s">
        <v>205</v>
      </c>
    </row>
    <row r="27" spans="1:14" ht="112.5" customHeight="1" x14ac:dyDescent="0.25">
      <c r="A27" s="144">
        <v>22</v>
      </c>
      <c r="B27" s="143" t="s">
        <v>162</v>
      </c>
      <c r="C27" s="142" t="s">
        <v>210</v>
      </c>
      <c r="D27" s="142" t="s">
        <v>210</v>
      </c>
      <c r="E27" s="142" t="s">
        <v>210</v>
      </c>
      <c r="F27" s="142" t="s">
        <v>210</v>
      </c>
      <c r="G27" s="142" t="s">
        <v>210</v>
      </c>
      <c r="H27" s="142" t="s">
        <v>210</v>
      </c>
      <c r="I27" s="142" t="s">
        <v>362</v>
      </c>
      <c r="J27" s="142" t="s">
        <v>210</v>
      </c>
      <c r="K27" s="142" t="s">
        <v>210</v>
      </c>
      <c r="L27" s="142"/>
      <c r="M27" s="142" t="s">
        <v>210</v>
      </c>
      <c r="N27" s="142" t="s">
        <v>210</v>
      </c>
    </row>
    <row r="28" spans="1:14" ht="122.25" customHeight="1" x14ac:dyDescent="0.25">
      <c r="A28" s="144">
        <v>23</v>
      </c>
      <c r="B28" s="143" t="s">
        <v>163</v>
      </c>
      <c r="C28" s="142" t="s">
        <v>210</v>
      </c>
      <c r="D28" s="142" t="s">
        <v>210</v>
      </c>
      <c r="E28" s="142" t="s">
        <v>210</v>
      </c>
      <c r="F28" s="142" t="s">
        <v>210</v>
      </c>
      <c r="G28" s="142" t="s">
        <v>210</v>
      </c>
      <c r="H28" s="142" t="s">
        <v>210</v>
      </c>
      <c r="I28" s="142" t="s">
        <v>362</v>
      </c>
      <c r="J28" s="142" t="s">
        <v>210</v>
      </c>
      <c r="K28" s="142" t="s">
        <v>210</v>
      </c>
      <c r="L28" s="142" t="s">
        <v>362</v>
      </c>
      <c r="M28" s="142" t="s">
        <v>210</v>
      </c>
      <c r="N28" s="142" t="s">
        <v>210</v>
      </c>
    </row>
    <row r="29" spans="1:14" ht="39.75" customHeight="1" x14ac:dyDescent="0.25"/>
    <row r="30" spans="1:14" x14ac:dyDescent="0.25">
      <c r="B30" s="308"/>
      <c r="C30" s="308"/>
      <c r="D30" s="308"/>
      <c r="E30" s="308"/>
      <c r="F30" s="308"/>
      <c r="G30" s="308"/>
      <c r="H30" s="308"/>
      <c r="I30" s="308"/>
    </row>
    <row r="31" spans="1:14" ht="15.75" x14ac:dyDescent="0.25">
      <c r="A31" s="116"/>
      <c r="B31" s="140" t="s">
        <v>265</v>
      </c>
      <c r="C31" s="120"/>
      <c r="D31" s="121"/>
      <c r="E31" s="124"/>
      <c r="F31" s="317" t="s">
        <v>260</v>
      </c>
      <c r="G31" s="317"/>
    </row>
    <row r="32" spans="1:14" ht="15.75" x14ac:dyDescent="0.25">
      <c r="A32" s="116"/>
      <c r="B32" s="119"/>
      <c r="C32" s="117"/>
      <c r="D32" s="1"/>
    </row>
    <row r="33" spans="2:7" ht="20.25" customHeight="1" x14ac:dyDescent="0.25">
      <c r="B33" s="1" t="s">
        <v>266</v>
      </c>
      <c r="C33" s="120"/>
      <c r="D33" s="120"/>
      <c r="E33" s="122"/>
      <c r="F33" s="121" t="s">
        <v>371</v>
      </c>
      <c r="G33" s="120"/>
    </row>
    <row r="34" spans="2:7" x14ac:dyDescent="0.25">
      <c r="B34" s="226" t="s">
        <v>397</v>
      </c>
      <c r="C34" s="226"/>
      <c r="D34" s="226"/>
    </row>
  </sheetData>
  <mergeCells count="22">
    <mergeCell ref="K7:L7"/>
    <mergeCell ref="G8:I8"/>
    <mergeCell ref="K8:L8"/>
    <mergeCell ref="G15:I15"/>
    <mergeCell ref="K15:L15"/>
    <mergeCell ref="G12:I12"/>
    <mergeCell ref="B34:D34"/>
    <mergeCell ref="I1:N1"/>
    <mergeCell ref="K12:L12"/>
    <mergeCell ref="G13:I13"/>
    <mergeCell ref="K13:L13"/>
    <mergeCell ref="G14:I14"/>
    <mergeCell ref="K14:L14"/>
    <mergeCell ref="F31:G31"/>
    <mergeCell ref="B30:I30"/>
    <mergeCell ref="B2:C2"/>
    <mergeCell ref="C3:N3"/>
    <mergeCell ref="G5:I5"/>
    <mergeCell ref="K5:L5"/>
    <mergeCell ref="G6:I6"/>
    <mergeCell ref="K6:L6"/>
    <mergeCell ref="G7:I7"/>
  </mergeCells>
  <hyperlinks>
    <hyperlink ref="F14" r:id="rId1"/>
    <hyperlink ref="G14" r:id="rId2"/>
    <hyperlink ref="E14" r:id="rId3"/>
    <hyperlink ref="D14" r:id="rId4"/>
  </hyperlinks>
  <pageMargins left="0.19685039370078741" right="0.19685039370078741" top="0.39370078740157483" bottom="0.39370078740157483" header="0.31496062992125984" footer="0.31496062992125984"/>
  <pageSetup paperSize="9" orientation="landscape" horizontalDpi="180" verticalDpi="180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2" zoomScaleNormal="100" workbookViewId="0">
      <selection activeCell="H32" sqref="H32"/>
    </sheetView>
  </sheetViews>
  <sheetFormatPr defaultRowHeight="15" x14ac:dyDescent="0.25"/>
  <cols>
    <col min="1" max="1" width="6.28515625" customWidth="1"/>
    <col min="2" max="2" width="40.140625" customWidth="1"/>
    <col min="3" max="3" width="17.140625" customWidth="1"/>
    <col min="9" max="9" width="6.42578125" customWidth="1"/>
    <col min="10" max="10" width="14.28515625" customWidth="1"/>
  </cols>
  <sheetData>
    <row r="1" spans="1:11" ht="89.25" customHeight="1" x14ac:dyDescent="0.25">
      <c r="A1" s="55"/>
      <c r="B1" s="56"/>
      <c r="C1" s="56"/>
      <c r="D1" s="56"/>
      <c r="E1" s="230" t="s">
        <v>257</v>
      </c>
      <c r="F1" s="230"/>
      <c r="G1" s="230"/>
      <c r="H1" s="230"/>
      <c r="I1" s="230"/>
      <c r="J1" s="230"/>
    </row>
    <row r="2" spans="1:11" ht="21" customHeight="1" x14ac:dyDescent="0.25">
      <c r="A2" s="55"/>
      <c r="B2" s="177" t="s">
        <v>267</v>
      </c>
      <c r="C2" s="125"/>
      <c r="D2" s="125"/>
      <c r="E2" s="125"/>
      <c r="F2" s="56"/>
      <c r="J2" s="182" t="s">
        <v>264</v>
      </c>
    </row>
    <row r="3" spans="1:11" ht="21.6" customHeight="1" x14ac:dyDescent="0.25">
      <c r="A3" s="330" t="s">
        <v>117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1" ht="15.75" x14ac:dyDescent="0.25">
      <c r="A4" s="53" t="s">
        <v>42</v>
      </c>
      <c r="B4" s="331" t="s">
        <v>12</v>
      </c>
      <c r="C4" s="331"/>
      <c r="D4" s="331"/>
      <c r="E4" s="331"/>
      <c r="F4" s="331"/>
      <c r="G4" s="331"/>
      <c r="H4" s="331"/>
      <c r="I4" s="331"/>
      <c r="J4" s="53" t="s">
        <v>118</v>
      </c>
    </row>
    <row r="5" spans="1:11" ht="15.75" x14ac:dyDescent="0.25">
      <c r="A5" s="57">
        <v>1</v>
      </c>
      <c r="B5" s="326">
        <v>2</v>
      </c>
      <c r="C5" s="327"/>
      <c r="D5" s="327"/>
      <c r="E5" s="327"/>
      <c r="F5" s="327"/>
      <c r="G5" s="327"/>
      <c r="H5" s="327"/>
      <c r="I5" s="328"/>
      <c r="J5" s="57">
        <v>3</v>
      </c>
    </row>
    <row r="6" spans="1:11" ht="91.5" customHeight="1" x14ac:dyDescent="0.25">
      <c r="A6" s="54">
        <v>1</v>
      </c>
      <c r="B6" s="329" t="s">
        <v>116</v>
      </c>
      <c r="C6" s="329"/>
      <c r="D6" s="329"/>
      <c r="E6" s="329"/>
      <c r="F6" s="329"/>
      <c r="G6" s="329"/>
      <c r="H6" s="329"/>
      <c r="I6" s="329"/>
      <c r="J6" s="58" t="s">
        <v>239</v>
      </c>
      <c r="K6" s="220" t="s">
        <v>393</v>
      </c>
    </row>
    <row r="7" spans="1:11" ht="79.900000000000006" customHeight="1" x14ac:dyDescent="0.25">
      <c r="A7" s="54">
        <v>2</v>
      </c>
      <c r="B7" s="323" t="s">
        <v>119</v>
      </c>
      <c r="C7" s="324"/>
      <c r="D7" s="324"/>
      <c r="E7" s="324"/>
      <c r="F7" s="324"/>
      <c r="G7" s="324"/>
      <c r="H7" s="324"/>
      <c r="I7" s="325"/>
      <c r="J7" s="222" t="s">
        <v>392</v>
      </c>
    </row>
    <row r="8" spans="1:11" ht="63.6" customHeight="1" x14ac:dyDescent="0.25">
      <c r="A8" s="54">
        <v>3</v>
      </c>
      <c r="B8" s="323" t="s">
        <v>120</v>
      </c>
      <c r="C8" s="324"/>
      <c r="D8" s="324"/>
      <c r="E8" s="324"/>
      <c r="F8" s="324"/>
      <c r="G8" s="324"/>
      <c r="H8" s="324"/>
      <c r="I8" s="325"/>
      <c r="J8" s="222" t="s">
        <v>391</v>
      </c>
    </row>
    <row r="9" spans="1:11" ht="16.149999999999999" customHeight="1" x14ac:dyDescent="0.25">
      <c r="A9" s="54">
        <v>4</v>
      </c>
      <c r="B9" s="323" t="s">
        <v>121</v>
      </c>
      <c r="C9" s="324"/>
      <c r="D9" s="324"/>
      <c r="E9" s="324"/>
      <c r="F9" s="324"/>
      <c r="G9" s="324"/>
      <c r="H9" s="324"/>
      <c r="I9" s="325"/>
      <c r="J9" s="52" t="s">
        <v>141</v>
      </c>
    </row>
    <row r="10" spans="1:11" ht="17.45" customHeight="1" x14ac:dyDescent="0.25">
      <c r="A10" s="54">
        <v>5</v>
      </c>
      <c r="B10" s="323" t="s">
        <v>122</v>
      </c>
      <c r="C10" s="324"/>
      <c r="D10" s="324"/>
      <c r="E10" s="324"/>
      <c r="F10" s="324"/>
      <c r="G10" s="324"/>
      <c r="H10" s="324"/>
      <c r="I10" s="325"/>
      <c r="J10" s="222" t="s">
        <v>392</v>
      </c>
    </row>
    <row r="11" spans="1:11" ht="48" customHeight="1" x14ac:dyDescent="0.25">
      <c r="A11" s="54">
        <v>6</v>
      </c>
      <c r="B11" s="323" t="s">
        <v>123</v>
      </c>
      <c r="C11" s="324"/>
      <c r="D11" s="324"/>
      <c r="E11" s="324"/>
      <c r="F11" s="324"/>
      <c r="G11" s="324"/>
      <c r="H11" s="324"/>
      <c r="I11" s="325"/>
      <c r="J11" s="52" t="s">
        <v>141</v>
      </c>
    </row>
    <row r="12" spans="1:11" ht="63" customHeight="1" x14ac:dyDescent="0.25">
      <c r="A12" s="54">
        <v>7</v>
      </c>
      <c r="B12" s="323" t="s">
        <v>124</v>
      </c>
      <c r="C12" s="324"/>
      <c r="D12" s="324"/>
      <c r="E12" s="324"/>
      <c r="F12" s="324"/>
      <c r="G12" s="324"/>
      <c r="H12" s="324"/>
      <c r="I12" s="325"/>
      <c r="J12" s="52" t="s">
        <v>141</v>
      </c>
    </row>
    <row r="13" spans="1:11" ht="48.6" customHeight="1" x14ac:dyDescent="0.25">
      <c r="A13" s="54">
        <v>8</v>
      </c>
      <c r="B13" s="323" t="s">
        <v>125</v>
      </c>
      <c r="C13" s="324"/>
      <c r="D13" s="324"/>
      <c r="E13" s="324"/>
      <c r="F13" s="324"/>
      <c r="G13" s="324"/>
      <c r="H13" s="324"/>
      <c r="I13" s="325"/>
      <c r="J13" s="52" t="s">
        <v>141</v>
      </c>
    </row>
    <row r="14" spans="1:11" ht="32.450000000000003" customHeight="1" x14ac:dyDescent="0.25">
      <c r="A14" s="54">
        <v>9</v>
      </c>
      <c r="B14" s="323" t="s">
        <v>140</v>
      </c>
      <c r="C14" s="324"/>
      <c r="D14" s="324"/>
      <c r="E14" s="324"/>
      <c r="F14" s="324"/>
      <c r="G14" s="324"/>
      <c r="H14" s="324"/>
      <c r="I14" s="325"/>
      <c r="J14" s="52" t="s">
        <v>141</v>
      </c>
    </row>
    <row r="15" spans="1:11" ht="50.45" customHeight="1" x14ac:dyDescent="0.25">
      <c r="A15" s="54">
        <v>10</v>
      </c>
      <c r="B15" s="323" t="s">
        <v>126</v>
      </c>
      <c r="C15" s="324"/>
      <c r="D15" s="324"/>
      <c r="E15" s="324"/>
      <c r="F15" s="324"/>
      <c r="G15" s="324"/>
      <c r="H15" s="324"/>
      <c r="I15" s="325"/>
      <c r="J15" s="221" t="s">
        <v>394</v>
      </c>
    </row>
    <row r="16" spans="1:11" ht="32.450000000000003" customHeight="1" x14ac:dyDescent="0.25">
      <c r="A16" s="54">
        <v>11</v>
      </c>
      <c r="B16" s="323" t="s">
        <v>127</v>
      </c>
      <c r="C16" s="324"/>
      <c r="D16" s="324"/>
      <c r="E16" s="324"/>
      <c r="F16" s="324"/>
      <c r="G16" s="324"/>
      <c r="H16" s="324"/>
      <c r="I16" s="325"/>
      <c r="J16" s="222" t="s">
        <v>392</v>
      </c>
    </row>
    <row r="17" spans="1:10" ht="19.149999999999999" customHeight="1" x14ac:dyDescent="0.25">
      <c r="A17" s="54">
        <v>12</v>
      </c>
      <c r="B17" s="323" t="s">
        <v>128</v>
      </c>
      <c r="C17" s="324"/>
      <c r="D17" s="324"/>
      <c r="E17" s="324"/>
      <c r="F17" s="324"/>
      <c r="G17" s="324"/>
      <c r="H17" s="324"/>
      <c r="I17" s="325"/>
      <c r="J17" s="52" t="s">
        <v>141</v>
      </c>
    </row>
    <row r="18" spans="1:10" ht="78" customHeight="1" x14ac:dyDescent="0.25">
      <c r="A18" s="54">
        <v>13</v>
      </c>
      <c r="B18" s="323" t="s">
        <v>129</v>
      </c>
      <c r="C18" s="324"/>
      <c r="D18" s="324"/>
      <c r="E18" s="324"/>
      <c r="F18" s="324"/>
      <c r="G18" s="324"/>
      <c r="H18" s="324"/>
      <c r="I18" s="325"/>
      <c r="J18" s="52" t="s">
        <v>141</v>
      </c>
    </row>
    <row r="19" spans="1:10" ht="18" customHeight="1" x14ac:dyDescent="0.25">
      <c r="A19" s="54">
        <v>14</v>
      </c>
      <c r="B19" s="323" t="s">
        <v>130</v>
      </c>
      <c r="C19" s="324"/>
      <c r="D19" s="324"/>
      <c r="E19" s="324"/>
      <c r="F19" s="324"/>
      <c r="G19" s="324"/>
      <c r="H19" s="324"/>
      <c r="I19" s="325"/>
      <c r="J19" s="52" t="s">
        <v>141</v>
      </c>
    </row>
    <row r="20" spans="1:10" ht="31.15" customHeight="1" x14ac:dyDescent="0.25">
      <c r="A20" s="54">
        <v>15</v>
      </c>
      <c r="B20" s="323" t="s">
        <v>131</v>
      </c>
      <c r="C20" s="324"/>
      <c r="D20" s="324"/>
      <c r="E20" s="324"/>
      <c r="F20" s="324"/>
      <c r="G20" s="324"/>
      <c r="H20" s="324"/>
      <c r="I20" s="325"/>
      <c r="J20" s="52" t="s">
        <v>141</v>
      </c>
    </row>
    <row r="21" spans="1:10" ht="82.9" customHeight="1" x14ac:dyDescent="0.25">
      <c r="A21" s="54">
        <v>16</v>
      </c>
      <c r="B21" s="323" t="s">
        <v>132</v>
      </c>
      <c r="C21" s="324"/>
      <c r="D21" s="324"/>
      <c r="E21" s="324"/>
      <c r="F21" s="324"/>
      <c r="G21" s="324"/>
      <c r="H21" s="324"/>
      <c r="I21" s="325"/>
      <c r="J21" s="52" t="s">
        <v>141</v>
      </c>
    </row>
    <row r="22" spans="1:10" ht="52.9" customHeight="1" x14ac:dyDescent="0.25">
      <c r="A22" s="54">
        <v>17</v>
      </c>
      <c r="B22" s="323" t="s">
        <v>133</v>
      </c>
      <c r="C22" s="324"/>
      <c r="D22" s="324"/>
      <c r="E22" s="324"/>
      <c r="F22" s="324"/>
      <c r="G22" s="324"/>
      <c r="H22" s="324"/>
      <c r="I22" s="325"/>
      <c r="J22" s="52" t="s">
        <v>141</v>
      </c>
    </row>
    <row r="23" spans="1:10" ht="26.25" customHeight="1" x14ac:dyDescent="0.2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s="93" customFormat="1" ht="31.5" customHeight="1" x14ac:dyDescent="0.25">
      <c r="A24" s="228" t="s">
        <v>261</v>
      </c>
      <c r="B24" s="228"/>
      <c r="C24" s="228"/>
      <c r="D24" s="214"/>
      <c r="E24" s="214"/>
      <c r="F24" s="231"/>
      <c r="G24" s="231"/>
      <c r="H24" s="322" t="s">
        <v>260</v>
      </c>
      <c r="I24" s="322"/>
      <c r="J24" s="219"/>
    </row>
    <row r="25" spans="1:10" s="93" customFormat="1" ht="15.75" x14ac:dyDescent="0.25">
      <c r="A25" s="213"/>
      <c r="B25" s="199"/>
      <c r="C25" s="215"/>
      <c r="D25" s="99"/>
      <c r="H25" s="216"/>
      <c r="I25" s="216"/>
      <c r="J25" s="216"/>
    </row>
    <row r="26" spans="1:10" s="93" customFormat="1" ht="20.25" customHeight="1" x14ac:dyDescent="0.25">
      <c r="A26" s="321" t="s">
        <v>396</v>
      </c>
      <c r="B26" s="321"/>
      <c r="C26" s="321"/>
      <c r="D26" s="321"/>
      <c r="E26" s="321"/>
      <c r="F26" s="321"/>
      <c r="G26" s="321"/>
      <c r="H26" s="321"/>
      <c r="I26" s="321"/>
      <c r="J26" s="321"/>
    </row>
    <row r="27" spans="1:10" x14ac:dyDescent="0.25">
      <c r="A27" s="223"/>
      <c r="B27" s="223"/>
    </row>
    <row r="28" spans="1:10" x14ac:dyDescent="0.25">
      <c r="A28" s="224" t="s">
        <v>395</v>
      </c>
      <c r="B28" s="224"/>
      <c r="C28" s="225"/>
      <c r="D28" s="225"/>
      <c r="E28" s="225"/>
      <c r="F28" s="225"/>
      <c r="G28" s="225"/>
      <c r="H28" s="225"/>
      <c r="I28" s="225"/>
      <c r="J28" s="225"/>
    </row>
  </sheetData>
  <mergeCells count="25">
    <mergeCell ref="B16:I16"/>
    <mergeCell ref="A3:J3"/>
    <mergeCell ref="B4:I4"/>
    <mergeCell ref="B20:I20"/>
    <mergeCell ref="B17:I17"/>
    <mergeCell ref="B18:I18"/>
    <mergeCell ref="B19:I19"/>
    <mergeCell ref="B13:I13"/>
    <mergeCell ref="B14:I14"/>
    <mergeCell ref="A26:J26"/>
    <mergeCell ref="A24:C24"/>
    <mergeCell ref="H24:I24"/>
    <mergeCell ref="E1:J1"/>
    <mergeCell ref="F24:G24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</mergeCells>
  <pageMargins left="0.70866141732283472" right="0.70866141732283472" top="0.78740157480314965" bottom="0.74803149606299213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showWhiteSpace="0" zoomScale="85" zoomScaleNormal="85" zoomScaleSheetLayoutView="100" workbookViewId="0">
      <selection activeCell="M2" sqref="M2"/>
    </sheetView>
  </sheetViews>
  <sheetFormatPr defaultRowHeight="15" x14ac:dyDescent="0.25"/>
  <cols>
    <col min="1" max="1" width="8" customWidth="1"/>
    <col min="2" max="2" width="51" style="93" customWidth="1"/>
    <col min="3" max="4" width="6.7109375" customWidth="1"/>
    <col min="5" max="5" width="12.42578125" customWidth="1"/>
    <col min="6" max="6" width="8.28515625" customWidth="1"/>
    <col min="7" max="7" width="5.28515625" customWidth="1"/>
    <col min="8" max="8" width="10" customWidth="1"/>
    <col min="9" max="9" width="10.28515625" customWidth="1"/>
    <col min="10" max="10" width="8.7109375" customWidth="1"/>
    <col min="11" max="11" width="8.28515625" customWidth="1"/>
    <col min="12" max="12" width="7.85546875" customWidth="1"/>
    <col min="13" max="13" width="8.7109375" customWidth="1"/>
    <col min="14" max="14" width="11.85546875" customWidth="1"/>
  </cols>
  <sheetData>
    <row r="1" spans="1:14" ht="75.75" customHeight="1" x14ac:dyDescent="0.25">
      <c r="A1" s="110"/>
      <c r="B1" s="109"/>
      <c r="C1" s="109"/>
      <c r="D1" s="109"/>
      <c r="E1" s="109"/>
      <c r="F1" s="109"/>
      <c r="G1" s="230" t="s">
        <v>257</v>
      </c>
      <c r="H1" s="230"/>
      <c r="I1" s="230"/>
      <c r="J1" s="230"/>
      <c r="K1" s="230"/>
      <c r="L1" s="230"/>
      <c r="M1" s="230"/>
      <c r="N1" s="230"/>
    </row>
    <row r="2" spans="1:14" ht="32.25" customHeight="1" x14ac:dyDescent="0.25">
      <c r="A2" s="111"/>
      <c r="B2" s="95" t="s">
        <v>267</v>
      </c>
      <c r="C2" s="105"/>
      <c r="D2" s="105"/>
      <c r="E2" s="105"/>
      <c r="F2" s="105"/>
      <c r="G2" s="105"/>
      <c r="H2" s="109"/>
      <c r="I2" s="99"/>
      <c r="M2" s="182" t="s">
        <v>398</v>
      </c>
    </row>
    <row r="3" spans="1:14" ht="25.5" customHeight="1" x14ac:dyDescent="0.25">
      <c r="A3" s="100" t="s">
        <v>51</v>
      </c>
      <c r="B3" s="254" t="s">
        <v>165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5.75" customHeight="1" x14ac:dyDescent="0.25">
      <c r="A4" s="256" t="s">
        <v>41</v>
      </c>
      <c r="B4" s="256"/>
      <c r="C4" s="256"/>
      <c r="D4" s="256"/>
      <c r="E4" s="256"/>
      <c r="F4" s="256"/>
      <c r="G4" s="256"/>
      <c r="H4" s="256"/>
      <c r="I4" s="256"/>
      <c r="J4" s="257"/>
      <c r="K4" s="257"/>
      <c r="L4" s="257"/>
      <c r="M4" s="257"/>
      <c r="N4" s="257"/>
    </row>
    <row r="5" spans="1:14" ht="17.25" customHeight="1" x14ac:dyDescent="0.25">
      <c r="A5" s="253" t="s">
        <v>42</v>
      </c>
      <c r="B5" s="253" t="s">
        <v>43</v>
      </c>
      <c r="C5" s="253" t="s">
        <v>136</v>
      </c>
      <c r="D5" s="253"/>
      <c r="E5" s="253"/>
      <c r="F5" s="253"/>
      <c r="G5" s="253"/>
      <c r="H5" s="244"/>
      <c r="I5" s="244"/>
      <c r="J5" s="244"/>
      <c r="K5" s="244"/>
      <c r="L5" s="244"/>
      <c r="M5" s="244"/>
      <c r="N5" s="244"/>
    </row>
    <row r="6" spans="1:14" ht="91.5" customHeight="1" x14ac:dyDescent="0.25">
      <c r="A6" s="253"/>
      <c r="B6" s="253"/>
      <c r="C6" s="101" t="s">
        <v>66</v>
      </c>
      <c r="D6" s="101" t="s">
        <v>67</v>
      </c>
      <c r="E6" s="101" t="s">
        <v>134</v>
      </c>
      <c r="F6" s="101" t="s">
        <v>44</v>
      </c>
      <c r="G6" s="101" t="s">
        <v>135</v>
      </c>
      <c r="H6" s="101" t="s">
        <v>64</v>
      </c>
      <c r="I6" s="101" t="s">
        <v>65</v>
      </c>
      <c r="J6" s="101" t="s">
        <v>137</v>
      </c>
      <c r="K6" s="101" t="s">
        <v>138</v>
      </c>
      <c r="L6" s="101" t="s">
        <v>139</v>
      </c>
      <c r="M6" s="101" t="s">
        <v>252</v>
      </c>
      <c r="N6" s="101" t="s">
        <v>253</v>
      </c>
    </row>
    <row r="7" spans="1:14" ht="15.75" x14ac:dyDescent="0.25">
      <c r="A7" s="134">
        <v>1</v>
      </c>
      <c r="B7" s="134">
        <v>2</v>
      </c>
      <c r="C7" s="134">
        <v>3</v>
      </c>
      <c r="D7" s="134">
        <v>5</v>
      </c>
      <c r="E7" s="134">
        <v>6</v>
      </c>
      <c r="F7" s="133">
        <v>7</v>
      </c>
      <c r="G7" s="102">
        <v>8</v>
      </c>
      <c r="H7" s="102">
        <v>9</v>
      </c>
      <c r="I7" s="102">
        <v>10</v>
      </c>
      <c r="J7" s="102">
        <v>11</v>
      </c>
      <c r="K7" s="102">
        <v>12</v>
      </c>
      <c r="L7" s="102">
        <v>13</v>
      </c>
      <c r="M7" s="102">
        <v>14</v>
      </c>
      <c r="N7" s="102"/>
    </row>
    <row r="8" spans="1:14" ht="24.75" customHeight="1" x14ac:dyDescent="0.25">
      <c r="A8" s="172"/>
      <c r="B8" s="245" t="s">
        <v>45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x14ac:dyDescent="0.25">
      <c r="A9" s="174"/>
      <c r="B9" s="243" t="s">
        <v>46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</row>
    <row r="10" spans="1:14" s="94" customFormat="1" ht="21" customHeight="1" x14ac:dyDescent="0.25">
      <c r="A10" s="139"/>
      <c r="B10" s="250" t="s">
        <v>344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4" ht="38.25" x14ac:dyDescent="0.25">
      <c r="A11" s="174">
        <v>1</v>
      </c>
      <c r="B11" s="190" t="s">
        <v>269</v>
      </c>
      <c r="C11" s="89"/>
      <c r="D11" s="174" t="s">
        <v>52</v>
      </c>
      <c r="E11" s="89" t="s">
        <v>53</v>
      </c>
      <c r="F11" s="89"/>
      <c r="G11" s="89" t="s">
        <v>115</v>
      </c>
      <c r="H11" s="89" t="s">
        <v>231</v>
      </c>
      <c r="I11" s="63" t="s">
        <v>268</v>
      </c>
      <c r="J11" s="89" t="s">
        <v>232</v>
      </c>
      <c r="K11" s="89" t="s">
        <v>232</v>
      </c>
      <c r="L11" s="89" t="s">
        <v>115</v>
      </c>
      <c r="M11" s="80">
        <v>33</v>
      </c>
      <c r="N11" s="89" t="s">
        <v>224</v>
      </c>
    </row>
    <row r="12" spans="1:14" ht="25.5" x14ac:dyDescent="0.25">
      <c r="A12" s="174">
        <v>2</v>
      </c>
      <c r="B12" s="190" t="s">
        <v>270</v>
      </c>
      <c r="C12" s="89"/>
      <c r="D12" s="174" t="s">
        <v>52</v>
      </c>
      <c r="E12" s="89" t="s">
        <v>53</v>
      </c>
      <c r="F12" s="89"/>
      <c r="G12" s="89" t="s">
        <v>115</v>
      </c>
      <c r="H12" s="89" t="s">
        <v>231</v>
      </c>
      <c r="I12" s="63" t="s">
        <v>268</v>
      </c>
      <c r="J12" s="89" t="s">
        <v>232</v>
      </c>
      <c r="K12" s="89" t="s">
        <v>232</v>
      </c>
      <c r="L12" s="89" t="s">
        <v>115</v>
      </c>
      <c r="M12" s="80">
        <v>1</v>
      </c>
      <c r="N12" s="89" t="s">
        <v>224</v>
      </c>
    </row>
    <row r="13" spans="1:14" ht="38.25" x14ac:dyDescent="0.25">
      <c r="A13" s="174">
        <v>3</v>
      </c>
      <c r="B13" s="190" t="s">
        <v>271</v>
      </c>
      <c r="C13" s="89"/>
      <c r="D13" s="174" t="s">
        <v>52</v>
      </c>
      <c r="E13" s="89" t="s">
        <v>53</v>
      </c>
      <c r="F13" s="89"/>
      <c r="G13" s="89" t="s">
        <v>115</v>
      </c>
      <c r="H13" s="89" t="s">
        <v>231</v>
      </c>
      <c r="I13" s="63" t="s">
        <v>268</v>
      </c>
      <c r="J13" s="89" t="s">
        <v>232</v>
      </c>
      <c r="K13" s="89" t="s">
        <v>232</v>
      </c>
      <c r="L13" s="89" t="s">
        <v>115</v>
      </c>
      <c r="M13" s="80">
        <v>27</v>
      </c>
      <c r="N13" s="89" t="s">
        <v>224</v>
      </c>
    </row>
    <row r="14" spans="1:14" ht="38.25" x14ac:dyDescent="0.25">
      <c r="A14" s="174">
        <v>4</v>
      </c>
      <c r="B14" s="190" t="s">
        <v>272</v>
      </c>
      <c r="C14" s="89"/>
      <c r="D14" s="174" t="s">
        <v>52</v>
      </c>
      <c r="E14" s="89" t="s">
        <v>53</v>
      </c>
      <c r="F14" s="89"/>
      <c r="G14" s="89" t="s">
        <v>115</v>
      </c>
      <c r="H14" s="89" t="s">
        <v>231</v>
      </c>
      <c r="I14" s="63" t="s">
        <v>268</v>
      </c>
      <c r="J14" s="89" t="s">
        <v>232</v>
      </c>
      <c r="K14" s="89" t="s">
        <v>232</v>
      </c>
      <c r="L14" s="89" t="s">
        <v>115</v>
      </c>
      <c r="M14" s="80">
        <v>28</v>
      </c>
      <c r="N14" s="89" t="s">
        <v>224</v>
      </c>
    </row>
    <row r="15" spans="1:14" ht="38.25" x14ac:dyDescent="0.25">
      <c r="A15" s="174">
        <v>5</v>
      </c>
      <c r="B15" s="190" t="s">
        <v>273</v>
      </c>
      <c r="C15" s="89"/>
      <c r="D15" s="174" t="s">
        <v>52</v>
      </c>
      <c r="E15" s="89" t="s">
        <v>53</v>
      </c>
      <c r="F15" s="89"/>
      <c r="G15" s="89" t="s">
        <v>115</v>
      </c>
      <c r="H15" s="89" t="s">
        <v>231</v>
      </c>
      <c r="I15" s="63" t="s">
        <v>268</v>
      </c>
      <c r="J15" s="89" t="s">
        <v>232</v>
      </c>
      <c r="K15" s="89" t="s">
        <v>232</v>
      </c>
      <c r="L15" s="89" t="s">
        <v>115</v>
      </c>
      <c r="M15" s="80">
        <v>0</v>
      </c>
      <c r="N15" s="89" t="s">
        <v>224</v>
      </c>
    </row>
    <row r="16" spans="1:14" ht="63.75" x14ac:dyDescent="0.25">
      <c r="A16" s="174">
        <v>6</v>
      </c>
      <c r="B16" s="190" t="s">
        <v>274</v>
      </c>
      <c r="C16" s="89"/>
      <c r="D16" s="174" t="s">
        <v>52</v>
      </c>
      <c r="E16" s="89" t="s">
        <v>53</v>
      </c>
      <c r="F16" s="89"/>
      <c r="G16" s="89" t="s">
        <v>115</v>
      </c>
      <c r="H16" s="89" t="s">
        <v>231</v>
      </c>
      <c r="I16" s="63" t="s">
        <v>268</v>
      </c>
      <c r="J16" s="89" t="s">
        <v>232</v>
      </c>
      <c r="K16" s="89" t="s">
        <v>232</v>
      </c>
      <c r="L16" s="89" t="s">
        <v>115</v>
      </c>
      <c r="M16" s="80">
        <v>43</v>
      </c>
      <c r="N16" s="89" t="s">
        <v>224</v>
      </c>
    </row>
    <row r="17" spans="1:14" ht="127.5" x14ac:dyDescent="0.25">
      <c r="A17" s="174">
        <v>7</v>
      </c>
      <c r="B17" s="190" t="s">
        <v>275</v>
      </c>
      <c r="C17" s="89"/>
      <c r="D17" s="174" t="s">
        <v>52</v>
      </c>
      <c r="E17" s="89" t="s">
        <v>53</v>
      </c>
      <c r="F17" s="89"/>
      <c r="G17" s="89" t="s">
        <v>115</v>
      </c>
      <c r="H17" s="89" t="s">
        <v>231</v>
      </c>
      <c r="I17" s="63" t="s">
        <v>268</v>
      </c>
      <c r="J17" s="89" t="s">
        <v>232</v>
      </c>
      <c r="K17" s="89" t="s">
        <v>232</v>
      </c>
      <c r="L17" s="89" t="s">
        <v>115</v>
      </c>
      <c r="M17" s="80">
        <v>74</v>
      </c>
      <c r="N17" s="89" t="s">
        <v>224</v>
      </c>
    </row>
    <row r="18" spans="1:14" x14ac:dyDescent="0.25">
      <c r="A18" s="174"/>
      <c r="B18" s="191" t="s">
        <v>346</v>
      </c>
      <c r="C18" s="89"/>
      <c r="D18" s="174"/>
      <c r="E18" s="89"/>
      <c r="F18" s="89"/>
      <c r="G18" s="89"/>
      <c r="H18" s="89"/>
      <c r="I18" s="63"/>
      <c r="J18" s="89"/>
      <c r="K18" s="89"/>
      <c r="L18" s="89"/>
      <c r="M18" s="149">
        <f>SUM(M11:M17)</f>
        <v>206</v>
      </c>
      <c r="N18" s="89"/>
    </row>
    <row r="19" spans="1:14" ht="27" customHeight="1" x14ac:dyDescent="0.25">
      <c r="A19" s="174"/>
      <c r="B19" s="251" t="s">
        <v>54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ht="27" customHeight="1" x14ac:dyDescent="0.25">
      <c r="A20" s="174">
        <v>8</v>
      </c>
      <c r="B20" s="46" t="s">
        <v>79</v>
      </c>
      <c r="C20" s="89"/>
      <c r="D20" s="174" t="s">
        <v>52</v>
      </c>
      <c r="E20" s="89" t="s">
        <v>53</v>
      </c>
      <c r="F20" s="89"/>
      <c r="G20" s="89" t="s">
        <v>115</v>
      </c>
      <c r="H20" s="89" t="s">
        <v>233</v>
      </c>
      <c r="I20" s="63" t="s">
        <v>276</v>
      </c>
      <c r="J20" s="89" t="s">
        <v>231</v>
      </c>
      <c r="K20" s="89" t="s">
        <v>231</v>
      </c>
      <c r="L20" s="89" t="s">
        <v>231</v>
      </c>
      <c r="M20" s="80">
        <v>2</v>
      </c>
      <c r="N20" s="89" t="s">
        <v>224</v>
      </c>
    </row>
    <row r="21" spans="1:14" ht="30" customHeight="1" x14ac:dyDescent="0.25">
      <c r="A21" s="174">
        <v>9</v>
      </c>
      <c r="B21" s="48" t="s">
        <v>80</v>
      </c>
      <c r="C21" s="89"/>
      <c r="D21" s="174" t="s">
        <v>52</v>
      </c>
      <c r="E21" s="89" t="s">
        <v>53</v>
      </c>
      <c r="F21" s="89"/>
      <c r="G21" s="89" t="s">
        <v>115</v>
      </c>
      <c r="H21" s="89" t="s">
        <v>233</v>
      </c>
      <c r="I21" s="63" t="s">
        <v>276</v>
      </c>
      <c r="J21" s="89" t="s">
        <v>231</v>
      </c>
      <c r="K21" s="89" t="s">
        <v>231</v>
      </c>
      <c r="L21" s="89" t="s">
        <v>231</v>
      </c>
      <c r="M21" s="80">
        <v>3</v>
      </c>
      <c r="N21" s="89" t="s">
        <v>224</v>
      </c>
    </row>
    <row r="22" spans="1:14" ht="44.25" customHeight="1" x14ac:dyDescent="0.25">
      <c r="A22" s="174">
        <v>10</v>
      </c>
      <c r="B22" s="48" t="s">
        <v>84</v>
      </c>
      <c r="C22" s="89"/>
      <c r="D22" s="174" t="s">
        <v>52</v>
      </c>
      <c r="E22" s="89" t="s">
        <v>53</v>
      </c>
      <c r="F22" s="89"/>
      <c r="G22" s="89" t="s">
        <v>115</v>
      </c>
      <c r="H22" s="89" t="s">
        <v>233</v>
      </c>
      <c r="I22" s="63" t="s">
        <v>276</v>
      </c>
      <c r="J22" s="89" t="s">
        <v>231</v>
      </c>
      <c r="K22" s="89" t="s">
        <v>231</v>
      </c>
      <c r="L22" s="89" t="s">
        <v>231</v>
      </c>
      <c r="M22" s="80">
        <v>0</v>
      </c>
      <c r="N22" s="89" t="s">
        <v>224</v>
      </c>
    </row>
    <row r="23" spans="1:14" ht="18" customHeight="1" x14ac:dyDescent="0.25">
      <c r="A23" s="174">
        <v>11</v>
      </c>
      <c r="B23" s="48" t="s">
        <v>81</v>
      </c>
      <c r="C23" s="89"/>
      <c r="D23" s="174" t="s">
        <v>52</v>
      </c>
      <c r="E23" s="89" t="s">
        <v>53</v>
      </c>
      <c r="F23" s="89"/>
      <c r="G23" s="89" t="s">
        <v>115</v>
      </c>
      <c r="H23" s="89" t="s">
        <v>233</v>
      </c>
      <c r="I23" s="63" t="s">
        <v>276</v>
      </c>
      <c r="J23" s="89" t="s">
        <v>231</v>
      </c>
      <c r="K23" s="89" t="s">
        <v>231</v>
      </c>
      <c r="L23" s="89" t="s">
        <v>231</v>
      </c>
      <c r="M23" s="80">
        <v>0</v>
      </c>
      <c r="N23" s="89" t="s">
        <v>224</v>
      </c>
    </row>
    <row r="24" spans="1:14" ht="26.25" customHeight="1" x14ac:dyDescent="0.25">
      <c r="A24" s="174"/>
      <c r="B24" s="191" t="s">
        <v>346</v>
      </c>
      <c r="C24" s="89"/>
      <c r="D24" s="174"/>
      <c r="E24" s="89"/>
      <c r="F24" s="89"/>
      <c r="G24" s="89"/>
      <c r="H24" s="89"/>
      <c r="I24" s="63"/>
      <c r="J24" s="89"/>
      <c r="K24" s="89"/>
      <c r="L24" s="89"/>
      <c r="M24" s="149">
        <f>SUM(M20:M23)</f>
        <v>5</v>
      </c>
      <c r="N24" s="89"/>
    </row>
    <row r="25" spans="1:14" ht="22.9" customHeight="1" x14ac:dyDescent="0.25">
      <c r="A25" s="174"/>
      <c r="B25" s="251" t="s">
        <v>55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</row>
    <row r="26" spans="1:14" ht="42" customHeight="1" x14ac:dyDescent="0.25">
      <c r="A26" s="174">
        <v>12</v>
      </c>
      <c r="B26" s="47" t="s">
        <v>82</v>
      </c>
      <c r="C26" s="89"/>
      <c r="D26" s="174" t="s">
        <v>52</v>
      </c>
      <c r="E26" s="89" t="s">
        <v>53</v>
      </c>
      <c r="F26" s="89"/>
      <c r="G26" s="89" t="s">
        <v>115</v>
      </c>
      <c r="H26" s="89" t="s">
        <v>277</v>
      </c>
      <c r="I26" s="63" t="s">
        <v>276</v>
      </c>
      <c r="J26" s="89" t="s">
        <v>231</v>
      </c>
      <c r="K26" s="89" t="s">
        <v>231</v>
      </c>
      <c r="L26" s="89" t="s">
        <v>231</v>
      </c>
      <c r="M26" s="80">
        <v>0</v>
      </c>
      <c r="N26" s="89" t="s">
        <v>224</v>
      </c>
    </row>
    <row r="27" spans="1:14" ht="58.5" customHeight="1" x14ac:dyDescent="0.25">
      <c r="A27" s="174">
        <v>13</v>
      </c>
      <c r="B27" s="48" t="s">
        <v>83</v>
      </c>
      <c r="C27" s="89"/>
      <c r="D27" s="174" t="s">
        <v>52</v>
      </c>
      <c r="E27" s="89" t="s">
        <v>53</v>
      </c>
      <c r="F27" s="89"/>
      <c r="G27" s="89" t="s">
        <v>115</v>
      </c>
      <c r="H27" s="89" t="s">
        <v>277</v>
      </c>
      <c r="I27" s="63" t="s">
        <v>276</v>
      </c>
      <c r="J27" s="89" t="s">
        <v>231</v>
      </c>
      <c r="K27" s="89" t="s">
        <v>231</v>
      </c>
      <c r="L27" s="89" t="s">
        <v>231</v>
      </c>
      <c r="M27" s="80">
        <v>0</v>
      </c>
      <c r="N27" s="89" t="s">
        <v>224</v>
      </c>
    </row>
    <row r="28" spans="1:14" ht="98.25" customHeight="1" x14ac:dyDescent="0.25">
      <c r="A28" s="174">
        <v>14</v>
      </c>
      <c r="B28" s="47" t="s">
        <v>85</v>
      </c>
      <c r="C28" s="89"/>
      <c r="D28" s="174" t="s">
        <v>52</v>
      </c>
      <c r="E28" s="89" t="s">
        <v>53</v>
      </c>
      <c r="F28" s="89"/>
      <c r="G28" s="89" t="s">
        <v>115</v>
      </c>
      <c r="H28" s="89" t="s">
        <v>277</v>
      </c>
      <c r="I28" s="63" t="s">
        <v>276</v>
      </c>
      <c r="J28" s="89" t="s">
        <v>231</v>
      </c>
      <c r="K28" s="89" t="s">
        <v>231</v>
      </c>
      <c r="L28" s="89" t="s">
        <v>231</v>
      </c>
      <c r="M28" s="80">
        <v>0</v>
      </c>
      <c r="N28" s="89" t="s">
        <v>224</v>
      </c>
    </row>
    <row r="29" spans="1:14" ht="73.5" customHeight="1" x14ac:dyDescent="0.25">
      <c r="A29" s="174">
        <v>15</v>
      </c>
      <c r="B29" s="47" t="s">
        <v>86</v>
      </c>
      <c r="C29" s="89"/>
      <c r="D29" s="174" t="s">
        <v>52</v>
      </c>
      <c r="E29" s="89" t="s">
        <v>53</v>
      </c>
      <c r="F29" s="89"/>
      <c r="G29" s="89" t="s">
        <v>115</v>
      </c>
      <c r="H29" s="89" t="s">
        <v>277</v>
      </c>
      <c r="I29" s="63" t="s">
        <v>276</v>
      </c>
      <c r="J29" s="89" t="s">
        <v>231</v>
      </c>
      <c r="K29" s="89" t="s">
        <v>231</v>
      </c>
      <c r="L29" s="89" t="s">
        <v>231</v>
      </c>
      <c r="M29" s="80">
        <v>0</v>
      </c>
      <c r="N29" s="89" t="s">
        <v>224</v>
      </c>
    </row>
    <row r="30" spans="1:14" ht="42" customHeight="1" x14ac:dyDescent="0.25">
      <c r="A30" s="174">
        <v>16</v>
      </c>
      <c r="B30" s="47" t="s">
        <v>87</v>
      </c>
      <c r="C30" s="89"/>
      <c r="D30" s="174" t="s">
        <v>52</v>
      </c>
      <c r="E30" s="89" t="s">
        <v>53</v>
      </c>
      <c r="F30" s="89"/>
      <c r="G30" s="89" t="s">
        <v>115</v>
      </c>
      <c r="H30" s="89" t="s">
        <v>277</v>
      </c>
      <c r="I30" s="63" t="s">
        <v>276</v>
      </c>
      <c r="J30" s="89" t="s">
        <v>231</v>
      </c>
      <c r="K30" s="89" t="s">
        <v>231</v>
      </c>
      <c r="L30" s="89" t="s">
        <v>231</v>
      </c>
      <c r="M30" s="80">
        <v>0</v>
      </c>
      <c r="N30" s="89" t="s">
        <v>224</v>
      </c>
    </row>
    <row r="31" spans="1:14" ht="78" customHeight="1" x14ac:dyDescent="0.25">
      <c r="A31" s="174">
        <v>17</v>
      </c>
      <c r="B31" s="47" t="s">
        <v>88</v>
      </c>
      <c r="C31" s="89"/>
      <c r="D31" s="174" t="s">
        <v>52</v>
      </c>
      <c r="E31" s="89" t="s">
        <v>53</v>
      </c>
      <c r="F31" s="89"/>
      <c r="G31" s="89" t="s">
        <v>115</v>
      </c>
      <c r="H31" s="89" t="s">
        <v>277</v>
      </c>
      <c r="I31" s="63" t="s">
        <v>276</v>
      </c>
      <c r="J31" s="89" t="s">
        <v>231</v>
      </c>
      <c r="K31" s="89" t="s">
        <v>231</v>
      </c>
      <c r="L31" s="89" t="s">
        <v>231</v>
      </c>
      <c r="M31" s="80">
        <v>0</v>
      </c>
      <c r="N31" s="89" t="s">
        <v>224</v>
      </c>
    </row>
    <row r="32" spans="1:14" ht="25.5" customHeight="1" x14ac:dyDescent="0.25">
      <c r="A32" s="174"/>
      <c r="B32" s="191" t="s">
        <v>346</v>
      </c>
      <c r="C32" s="89"/>
      <c r="D32" s="174"/>
      <c r="E32" s="89"/>
      <c r="F32" s="89"/>
      <c r="G32" s="89"/>
      <c r="H32" s="89"/>
      <c r="I32" s="63"/>
      <c r="J32" s="89"/>
      <c r="K32" s="89"/>
      <c r="L32" s="89"/>
      <c r="M32" s="149">
        <f>SUM(M26:M31)</f>
        <v>0</v>
      </c>
      <c r="N32" s="89"/>
    </row>
    <row r="33" spans="1:15" ht="28.15" customHeight="1" x14ac:dyDescent="0.25">
      <c r="A33" s="174"/>
      <c r="B33" s="251" t="s">
        <v>56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</row>
    <row r="34" spans="1:15" ht="51" x14ac:dyDescent="0.25">
      <c r="A34" s="174">
        <v>18</v>
      </c>
      <c r="B34" s="47" t="s">
        <v>279</v>
      </c>
      <c r="C34" s="89"/>
      <c r="D34" s="174" t="s">
        <v>52</v>
      </c>
      <c r="E34" s="89" t="s">
        <v>53</v>
      </c>
      <c r="F34" s="89"/>
      <c r="G34" s="89" t="s">
        <v>115</v>
      </c>
      <c r="H34" s="67" t="s">
        <v>278</v>
      </c>
      <c r="I34" s="92">
        <v>41456</v>
      </c>
      <c r="J34" s="174">
        <v>1</v>
      </c>
      <c r="K34" s="174">
        <v>1</v>
      </c>
      <c r="L34" s="174">
        <v>2</v>
      </c>
      <c r="M34" s="174">
        <v>1504</v>
      </c>
      <c r="N34" s="89" t="s">
        <v>224</v>
      </c>
    </row>
    <row r="35" spans="1:15" ht="51" x14ac:dyDescent="0.25">
      <c r="A35" s="174">
        <v>19</v>
      </c>
      <c r="B35" s="47" t="s">
        <v>280</v>
      </c>
      <c r="C35" s="89"/>
      <c r="D35" s="174" t="s">
        <v>52</v>
      </c>
      <c r="E35" s="89" t="s">
        <v>53</v>
      </c>
      <c r="F35" s="89"/>
      <c r="G35" s="89" t="s">
        <v>115</v>
      </c>
      <c r="H35" s="67" t="s">
        <v>278</v>
      </c>
      <c r="I35" s="92">
        <v>41456</v>
      </c>
      <c r="J35" s="174">
        <v>1</v>
      </c>
      <c r="K35" s="174">
        <v>1</v>
      </c>
      <c r="L35" s="174">
        <v>2</v>
      </c>
      <c r="M35" s="174">
        <v>1752</v>
      </c>
      <c r="N35" s="89" t="s">
        <v>224</v>
      </c>
    </row>
    <row r="36" spans="1:15" ht="53.25" customHeight="1" x14ac:dyDescent="0.25">
      <c r="A36" s="174">
        <v>20</v>
      </c>
      <c r="B36" s="192" t="s">
        <v>281</v>
      </c>
      <c r="C36" s="89"/>
      <c r="D36" s="174" t="s">
        <v>52</v>
      </c>
      <c r="E36" s="89" t="s">
        <v>53</v>
      </c>
      <c r="F36" s="89"/>
      <c r="G36" s="89" t="s">
        <v>115</v>
      </c>
      <c r="H36" s="67" t="s">
        <v>278</v>
      </c>
      <c r="I36" s="92">
        <v>41456</v>
      </c>
      <c r="J36" s="174">
        <v>1</v>
      </c>
      <c r="K36" s="174">
        <v>1</v>
      </c>
      <c r="L36" s="174">
        <v>2</v>
      </c>
      <c r="M36" s="174">
        <v>2172</v>
      </c>
      <c r="N36" s="89" t="s">
        <v>224</v>
      </c>
    </row>
    <row r="37" spans="1:15" ht="25.5" x14ac:dyDescent="0.25">
      <c r="A37" s="174">
        <v>21</v>
      </c>
      <c r="B37" s="47" t="s">
        <v>282</v>
      </c>
      <c r="C37" s="89"/>
      <c r="D37" s="174" t="s">
        <v>52</v>
      </c>
      <c r="E37" s="89" t="s">
        <v>53</v>
      </c>
      <c r="F37" s="89"/>
      <c r="G37" s="89" t="s">
        <v>115</v>
      </c>
      <c r="H37" s="67" t="s">
        <v>278</v>
      </c>
      <c r="I37" s="92">
        <v>41456</v>
      </c>
      <c r="J37" s="174">
        <v>1</v>
      </c>
      <c r="K37" s="174">
        <v>1</v>
      </c>
      <c r="L37" s="174">
        <v>2</v>
      </c>
      <c r="M37" s="174">
        <v>1528</v>
      </c>
      <c r="N37" s="89" t="s">
        <v>224</v>
      </c>
    </row>
    <row r="38" spans="1:15" x14ac:dyDescent="0.25">
      <c r="A38" s="174"/>
      <c r="B38" s="191" t="s">
        <v>346</v>
      </c>
      <c r="C38" s="89"/>
      <c r="D38" s="174"/>
      <c r="E38" s="89"/>
      <c r="F38" s="89"/>
      <c r="G38" s="89"/>
      <c r="H38" s="67"/>
      <c r="I38" s="92"/>
      <c r="J38" s="174"/>
      <c r="K38" s="174"/>
      <c r="L38" s="174"/>
      <c r="M38" s="172">
        <f>SUM(M34:M37)</f>
        <v>6956</v>
      </c>
      <c r="N38" s="89"/>
    </row>
    <row r="39" spans="1:15" ht="39.75" customHeight="1" x14ac:dyDescent="0.25">
      <c r="A39" s="174"/>
      <c r="B39" s="251" t="s">
        <v>58</v>
      </c>
      <c r="C39" s="251"/>
      <c r="D39" s="251"/>
      <c r="E39" s="251"/>
      <c r="F39" s="251"/>
      <c r="G39" s="251"/>
      <c r="H39" s="252"/>
      <c r="I39" s="252"/>
      <c r="J39" s="252"/>
      <c r="K39" s="252"/>
      <c r="L39" s="252"/>
      <c r="M39" s="252"/>
      <c r="N39" s="252"/>
    </row>
    <row r="40" spans="1:15" ht="42" customHeight="1" x14ac:dyDescent="0.25">
      <c r="A40" s="174">
        <v>22</v>
      </c>
      <c r="B40" s="91" t="s">
        <v>89</v>
      </c>
      <c r="C40" s="89"/>
      <c r="D40" s="174" t="s">
        <v>52</v>
      </c>
      <c r="E40" s="89" t="s">
        <v>53</v>
      </c>
      <c r="F40" s="89"/>
      <c r="G40" s="89" t="s">
        <v>115</v>
      </c>
      <c r="H40" s="67">
        <v>217</v>
      </c>
      <c r="I40" s="92">
        <v>41579</v>
      </c>
      <c r="J40" s="174">
        <v>1</v>
      </c>
      <c r="K40" s="174">
        <v>1</v>
      </c>
      <c r="L40" s="174">
        <v>1</v>
      </c>
      <c r="M40" s="174">
        <v>12</v>
      </c>
      <c r="N40" s="89" t="s">
        <v>224</v>
      </c>
    </row>
    <row r="41" spans="1:15" ht="25.5" customHeight="1" x14ac:dyDescent="0.25">
      <c r="A41" s="174"/>
      <c r="B41" s="191" t="s">
        <v>346</v>
      </c>
      <c r="C41" s="89"/>
      <c r="D41" s="174"/>
      <c r="E41" s="89"/>
      <c r="F41" s="89"/>
      <c r="G41" s="89"/>
      <c r="H41" s="67"/>
      <c r="I41" s="92"/>
      <c r="J41" s="174"/>
      <c r="K41" s="174"/>
      <c r="L41" s="174"/>
      <c r="M41" s="172">
        <f>SUM(M40)</f>
        <v>12</v>
      </c>
      <c r="N41" s="89"/>
    </row>
    <row r="42" spans="1:15" ht="27" customHeight="1" x14ac:dyDescent="0.25">
      <c r="A42" s="174"/>
      <c r="B42" s="251" t="s">
        <v>59</v>
      </c>
      <c r="C42" s="245"/>
      <c r="D42" s="245"/>
      <c r="E42" s="245"/>
      <c r="F42" s="245"/>
      <c r="G42" s="245"/>
      <c r="H42" s="252"/>
      <c r="I42" s="252"/>
      <c r="J42" s="252"/>
      <c r="K42" s="252"/>
      <c r="L42" s="252"/>
      <c r="M42" s="252"/>
      <c r="N42" s="252"/>
    </row>
    <row r="43" spans="1:15" ht="45.75" customHeight="1" x14ac:dyDescent="0.25">
      <c r="A43" s="174">
        <v>23</v>
      </c>
      <c r="B43" s="47" t="s">
        <v>90</v>
      </c>
      <c r="C43" s="174"/>
      <c r="D43" s="174" t="s">
        <v>52</v>
      </c>
      <c r="E43" s="89" t="s">
        <v>53</v>
      </c>
      <c r="F43" s="174"/>
      <c r="G43" s="174">
        <v>2</v>
      </c>
      <c r="H43" s="174">
        <v>4</v>
      </c>
      <c r="I43" s="76">
        <v>41418</v>
      </c>
      <c r="J43" s="174">
        <v>1</v>
      </c>
      <c r="K43" s="174">
        <v>1</v>
      </c>
      <c r="L43" s="174">
        <v>1</v>
      </c>
      <c r="M43" s="174">
        <v>3685</v>
      </c>
      <c r="N43" s="67" t="s">
        <v>224</v>
      </c>
      <c r="O43" s="93"/>
    </row>
    <row r="44" spans="1:15" ht="39.75" customHeight="1" x14ac:dyDescent="0.25">
      <c r="A44" s="174">
        <v>24</v>
      </c>
      <c r="B44" s="47" t="s">
        <v>240</v>
      </c>
      <c r="C44" s="174"/>
      <c r="D44" s="174" t="s">
        <v>52</v>
      </c>
      <c r="E44" s="89" t="s">
        <v>53</v>
      </c>
      <c r="F44" s="174"/>
      <c r="G44" s="174">
        <v>2</v>
      </c>
      <c r="H44" s="174">
        <v>4</v>
      </c>
      <c r="I44" s="76">
        <v>41418</v>
      </c>
      <c r="J44" s="174">
        <v>1</v>
      </c>
      <c r="K44" s="174">
        <v>1</v>
      </c>
      <c r="L44" s="174">
        <v>1</v>
      </c>
      <c r="M44" s="174">
        <v>3392</v>
      </c>
      <c r="N44" s="67" t="s">
        <v>224</v>
      </c>
      <c r="O44" s="93"/>
    </row>
    <row r="45" spans="1:15" ht="57" customHeight="1" x14ac:dyDescent="0.25">
      <c r="A45" s="174">
        <v>25</v>
      </c>
      <c r="B45" s="47" t="s">
        <v>368</v>
      </c>
      <c r="C45" s="174"/>
      <c r="D45" s="174" t="s">
        <v>52</v>
      </c>
      <c r="E45" s="89" t="s">
        <v>53</v>
      </c>
      <c r="F45" s="174"/>
      <c r="G45" s="174">
        <v>2</v>
      </c>
      <c r="H45" s="174">
        <v>4</v>
      </c>
      <c r="I45" s="76">
        <v>41418</v>
      </c>
      <c r="J45" s="174">
        <v>1</v>
      </c>
      <c r="K45" s="174">
        <v>1</v>
      </c>
      <c r="L45" s="174">
        <v>1</v>
      </c>
      <c r="M45" s="174">
        <v>1098</v>
      </c>
      <c r="N45" s="67" t="s">
        <v>224</v>
      </c>
      <c r="O45" s="93"/>
    </row>
    <row r="46" spans="1:15" ht="45.75" customHeight="1" x14ac:dyDescent="0.25">
      <c r="A46" s="174">
        <v>26</v>
      </c>
      <c r="B46" s="47" t="s">
        <v>242</v>
      </c>
      <c r="C46" s="174"/>
      <c r="D46" s="174" t="s">
        <v>52</v>
      </c>
      <c r="E46" s="89" t="s">
        <v>53</v>
      </c>
      <c r="F46" s="174"/>
      <c r="G46" s="174">
        <v>2</v>
      </c>
      <c r="H46" s="174">
        <v>4</v>
      </c>
      <c r="I46" s="76">
        <v>41418</v>
      </c>
      <c r="J46" s="174">
        <v>1</v>
      </c>
      <c r="K46" s="174">
        <v>1</v>
      </c>
      <c r="L46" s="174">
        <v>1</v>
      </c>
      <c r="M46" s="174">
        <v>34</v>
      </c>
      <c r="N46" s="67" t="s">
        <v>224</v>
      </c>
      <c r="O46" s="93"/>
    </row>
    <row r="47" spans="1:15" ht="72.75" customHeight="1" x14ac:dyDescent="0.25">
      <c r="A47" s="174">
        <v>27</v>
      </c>
      <c r="B47" s="47" t="s">
        <v>92</v>
      </c>
      <c r="C47" s="89"/>
      <c r="D47" s="174" t="s">
        <v>52</v>
      </c>
      <c r="E47" s="89" t="s">
        <v>53</v>
      </c>
      <c r="F47" s="89"/>
      <c r="G47" s="89" t="s">
        <v>115</v>
      </c>
      <c r="H47" s="174">
        <v>4</v>
      </c>
      <c r="I47" s="76">
        <v>41418</v>
      </c>
      <c r="J47" s="174">
        <v>1</v>
      </c>
      <c r="K47" s="174">
        <v>1</v>
      </c>
      <c r="L47" s="174">
        <v>1</v>
      </c>
      <c r="M47" s="174">
        <v>654</v>
      </c>
      <c r="N47" s="67" t="s">
        <v>224</v>
      </c>
      <c r="O47" s="93"/>
    </row>
    <row r="48" spans="1:15" ht="20.25" customHeight="1" x14ac:dyDescent="0.25">
      <c r="A48" s="174"/>
      <c r="B48" s="191" t="s">
        <v>346</v>
      </c>
      <c r="C48" s="89"/>
      <c r="D48" s="174"/>
      <c r="E48" s="89"/>
      <c r="F48" s="89"/>
      <c r="G48" s="89"/>
      <c r="H48" s="174"/>
      <c r="I48" s="76"/>
      <c r="J48" s="174"/>
      <c r="K48" s="174"/>
      <c r="L48" s="174"/>
      <c r="M48" s="172">
        <f>SUM(M43:M47)</f>
        <v>8863</v>
      </c>
      <c r="N48" s="67"/>
      <c r="O48" s="93"/>
    </row>
    <row r="49" spans="1:15" ht="37.9" customHeight="1" x14ac:dyDescent="0.25">
      <c r="A49" s="174"/>
      <c r="B49" s="251" t="s">
        <v>60</v>
      </c>
      <c r="C49" s="245"/>
      <c r="D49" s="245"/>
      <c r="E49" s="245"/>
      <c r="F49" s="245"/>
      <c r="G49" s="245"/>
      <c r="H49" s="252"/>
      <c r="I49" s="252"/>
      <c r="J49" s="252"/>
      <c r="K49" s="252"/>
      <c r="L49" s="252"/>
      <c r="M49" s="252"/>
      <c r="N49" s="252"/>
      <c r="O49" s="93"/>
    </row>
    <row r="50" spans="1:15" ht="57" customHeight="1" x14ac:dyDescent="0.25">
      <c r="A50" s="174">
        <v>28</v>
      </c>
      <c r="B50" s="17" t="s">
        <v>93</v>
      </c>
      <c r="C50" s="174"/>
      <c r="D50" s="174" t="s">
        <v>52</v>
      </c>
      <c r="E50" s="89" t="s">
        <v>53</v>
      </c>
      <c r="F50" s="174"/>
      <c r="G50" s="89" t="s">
        <v>115</v>
      </c>
      <c r="H50" s="174">
        <v>4</v>
      </c>
      <c r="I50" s="76">
        <v>41418</v>
      </c>
      <c r="J50" s="174">
        <v>1</v>
      </c>
      <c r="K50" s="174">
        <v>1</v>
      </c>
      <c r="L50" s="174">
        <v>1</v>
      </c>
      <c r="M50" s="174">
        <v>42</v>
      </c>
      <c r="N50" s="67" t="s">
        <v>224</v>
      </c>
      <c r="O50" s="93"/>
    </row>
    <row r="51" spans="1:15" ht="70.5" customHeight="1" x14ac:dyDescent="0.25">
      <c r="A51" s="174">
        <v>29</v>
      </c>
      <c r="B51" s="47" t="s">
        <v>94</v>
      </c>
      <c r="C51" s="174"/>
      <c r="D51" s="174" t="s">
        <v>52</v>
      </c>
      <c r="E51" s="89" t="s">
        <v>53</v>
      </c>
      <c r="F51" s="174"/>
      <c r="G51" s="89" t="s">
        <v>115</v>
      </c>
      <c r="H51" s="174">
        <v>4</v>
      </c>
      <c r="I51" s="76">
        <v>41418</v>
      </c>
      <c r="J51" s="174">
        <v>1</v>
      </c>
      <c r="K51" s="174">
        <v>1</v>
      </c>
      <c r="L51" s="174">
        <v>1</v>
      </c>
      <c r="M51" s="174">
        <v>826</v>
      </c>
      <c r="N51" s="67" t="s">
        <v>224</v>
      </c>
      <c r="O51" s="74"/>
    </row>
    <row r="52" spans="1:15" ht="57" customHeight="1" x14ac:dyDescent="0.25">
      <c r="A52" s="174">
        <v>30</v>
      </c>
      <c r="B52" s="47" t="s">
        <v>95</v>
      </c>
      <c r="C52" s="174"/>
      <c r="D52" s="174" t="s">
        <v>52</v>
      </c>
      <c r="E52" s="89" t="s">
        <v>53</v>
      </c>
      <c r="F52" s="174"/>
      <c r="G52" s="89" t="s">
        <v>115</v>
      </c>
      <c r="H52" s="174">
        <v>4</v>
      </c>
      <c r="I52" s="76">
        <v>41418</v>
      </c>
      <c r="J52" s="174">
        <v>1</v>
      </c>
      <c r="K52" s="174">
        <v>1</v>
      </c>
      <c r="L52" s="174">
        <v>1</v>
      </c>
      <c r="M52" s="174">
        <v>66</v>
      </c>
      <c r="N52" s="67" t="s">
        <v>224</v>
      </c>
      <c r="O52" s="74"/>
    </row>
    <row r="53" spans="1:15" ht="42" customHeight="1" x14ac:dyDescent="0.25">
      <c r="A53" s="174">
        <v>31</v>
      </c>
      <c r="B53" s="47" t="s">
        <v>96</v>
      </c>
      <c r="C53" s="174"/>
      <c r="D53" s="174" t="s">
        <v>52</v>
      </c>
      <c r="E53" s="89" t="s">
        <v>53</v>
      </c>
      <c r="F53" s="174"/>
      <c r="G53" s="89" t="s">
        <v>115</v>
      </c>
      <c r="H53" s="174">
        <v>4</v>
      </c>
      <c r="I53" s="76">
        <v>41418</v>
      </c>
      <c r="J53" s="174">
        <v>1</v>
      </c>
      <c r="K53" s="174">
        <v>1</v>
      </c>
      <c r="L53" s="174">
        <v>1</v>
      </c>
      <c r="M53" s="174">
        <v>365</v>
      </c>
      <c r="N53" s="67" t="s">
        <v>224</v>
      </c>
      <c r="O53" s="74"/>
    </row>
    <row r="54" spans="1:15" ht="53.25" customHeight="1" x14ac:dyDescent="0.25">
      <c r="A54" s="174">
        <v>32</v>
      </c>
      <c r="B54" s="47" t="s">
        <v>229</v>
      </c>
      <c r="C54" s="174"/>
      <c r="D54" s="174" t="s">
        <v>52</v>
      </c>
      <c r="E54" s="89" t="s">
        <v>53</v>
      </c>
      <c r="F54" s="174"/>
      <c r="G54" s="89" t="s">
        <v>115</v>
      </c>
      <c r="H54" s="174">
        <v>4</v>
      </c>
      <c r="I54" s="76">
        <v>41418</v>
      </c>
      <c r="J54" s="174">
        <v>1</v>
      </c>
      <c r="K54" s="174">
        <v>1</v>
      </c>
      <c r="L54" s="174">
        <v>1</v>
      </c>
      <c r="M54" s="174">
        <v>94</v>
      </c>
      <c r="N54" s="67" t="s">
        <v>224</v>
      </c>
      <c r="O54" s="74"/>
    </row>
    <row r="55" spans="1:15" ht="28.5" customHeight="1" x14ac:dyDescent="0.25">
      <c r="A55" s="174">
        <v>33</v>
      </c>
      <c r="B55" s="47" t="s">
        <v>98</v>
      </c>
      <c r="C55" s="174"/>
      <c r="D55" s="174" t="s">
        <v>52</v>
      </c>
      <c r="E55" s="89" t="s">
        <v>53</v>
      </c>
      <c r="F55" s="174"/>
      <c r="G55" s="89" t="s">
        <v>115</v>
      </c>
      <c r="H55" s="174">
        <v>4</v>
      </c>
      <c r="I55" s="76">
        <v>41418</v>
      </c>
      <c r="J55" s="174">
        <v>1</v>
      </c>
      <c r="K55" s="174">
        <v>1</v>
      </c>
      <c r="L55" s="174">
        <v>1</v>
      </c>
      <c r="M55" s="174">
        <v>981</v>
      </c>
      <c r="N55" s="67" t="s">
        <v>224</v>
      </c>
    </row>
    <row r="56" spans="1:15" ht="28.5" customHeight="1" x14ac:dyDescent="0.25">
      <c r="A56" s="174"/>
      <c r="B56" s="191" t="s">
        <v>346</v>
      </c>
      <c r="C56" s="174"/>
      <c r="D56" s="174"/>
      <c r="E56" s="89"/>
      <c r="F56" s="174"/>
      <c r="G56" s="89"/>
      <c r="H56" s="174"/>
      <c r="I56" s="76"/>
      <c r="J56" s="174"/>
      <c r="K56" s="174"/>
      <c r="L56" s="174"/>
      <c r="M56" s="172">
        <f>SUM(M50:M55)</f>
        <v>2374</v>
      </c>
      <c r="N56" s="67"/>
    </row>
    <row r="57" spans="1:15" ht="37.9" customHeight="1" x14ac:dyDescent="0.25">
      <c r="A57" s="174"/>
      <c r="B57" s="251" t="s">
        <v>334</v>
      </c>
      <c r="C57" s="245"/>
      <c r="D57" s="245"/>
      <c r="E57" s="245"/>
      <c r="F57" s="245"/>
      <c r="G57" s="245"/>
      <c r="H57" s="252"/>
      <c r="I57" s="252"/>
      <c r="J57" s="252"/>
      <c r="K57" s="252"/>
      <c r="L57" s="252"/>
      <c r="M57" s="252"/>
      <c r="N57" s="252"/>
      <c r="O57" s="93"/>
    </row>
    <row r="58" spans="1:15" ht="57" customHeight="1" x14ac:dyDescent="0.25">
      <c r="A58" s="174">
        <v>34</v>
      </c>
      <c r="B58" s="17" t="s">
        <v>335</v>
      </c>
      <c r="C58" s="174"/>
      <c r="D58" s="174" t="s">
        <v>52</v>
      </c>
      <c r="E58" s="89" t="s">
        <v>53</v>
      </c>
      <c r="F58" s="174"/>
      <c r="G58" s="89" t="s">
        <v>115</v>
      </c>
      <c r="H58" s="174">
        <v>4</v>
      </c>
      <c r="I58" s="76">
        <v>41418</v>
      </c>
      <c r="J58" s="174">
        <v>1</v>
      </c>
      <c r="K58" s="174">
        <v>1</v>
      </c>
      <c r="L58" s="174">
        <v>1</v>
      </c>
      <c r="M58" s="174">
        <v>0</v>
      </c>
      <c r="N58" s="67" t="s">
        <v>224</v>
      </c>
      <c r="O58" s="93"/>
    </row>
    <row r="59" spans="1:15" ht="24" customHeight="1" x14ac:dyDescent="0.25">
      <c r="A59" s="174"/>
      <c r="B59" s="191" t="s">
        <v>346</v>
      </c>
      <c r="C59" s="174"/>
      <c r="D59" s="174"/>
      <c r="E59" s="89"/>
      <c r="F59" s="174"/>
      <c r="G59" s="89"/>
      <c r="H59" s="174"/>
      <c r="I59" s="76"/>
      <c r="J59" s="174"/>
      <c r="K59" s="174"/>
      <c r="L59" s="174"/>
      <c r="M59" s="172">
        <f>SUM(M58)</f>
        <v>0</v>
      </c>
      <c r="N59" s="67"/>
      <c r="O59" s="93"/>
    </row>
    <row r="60" spans="1:15" ht="37.9" customHeight="1" x14ac:dyDescent="0.25">
      <c r="A60" s="174"/>
      <c r="B60" s="251" t="s">
        <v>336</v>
      </c>
      <c r="C60" s="245"/>
      <c r="D60" s="245"/>
      <c r="E60" s="245"/>
      <c r="F60" s="245"/>
      <c r="G60" s="245"/>
      <c r="H60" s="252"/>
      <c r="I60" s="252"/>
      <c r="J60" s="252"/>
      <c r="K60" s="252"/>
      <c r="L60" s="252"/>
      <c r="M60" s="252"/>
      <c r="N60" s="252"/>
      <c r="O60" s="93"/>
    </row>
    <row r="61" spans="1:15" ht="57" customHeight="1" x14ac:dyDescent="0.25">
      <c r="A61" s="174">
        <v>35</v>
      </c>
      <c r="B61" s="17" t="s">
        <v>337</v>
      </c>
      <c r="C61" s="174"/>
      <c r="D61" s="174" t="s">
        <v>52</v>
      </c>
      <c r="E61" s="89" t="s">
        <v>53</v>
      </c>
      <c r="F61" s="174"/>
      <c r="G61" s="89" t="s">
        <v>115</v>
      </c>
      <c r="H61" s="174">
        <v>215</v>
      </c>
      <c r="I61" s="76">
        <v>41593</v>
      </c>
      <c r="J61" s="174">
        <v>1</v>
      </c>
      <c r="K61" s="174">
        <v>1</v>
      </c>
      <c r="L61" s="174">
        <v>1</v>
      </c>
      <c r="M61" s="174">
        <v>0</v>
      </c>
      <c r="N61" s="67" t="s">
        <v>224</v>
      </c>
      <c r="O61" s="93"/>
    </row>
    <row r="62" spans="1:15" ht="22.5" customHeight="1" x14ac:dyDescent="0.25">
      <c r="A62" s="174"/>
      <c r="B62" s="191" t="s">
        <v>346</v>
      </c>
      <c r="C62" s="174"/>
      <c r="D62" s="174"/>
      <c r="E62" s="89"/>
      <c r="F62" s="174"/>
      <c r="G62" s="89"/>
      <c r="H62" s="174"/>
      <c r="I62" s="76"/>
      <c r="J62" s="174"/>
      <c r="K62" s="174"/>
      <c r="L62" s="174"/>
      <c r="M62" s="172">
        <f>SUM(M61)</f>
        <v>0</v>
      </c>
      <c r="N62" s="67"/>
      <c r="O62" s="93"/>
    </row>
    <row r="63" spans="1:15" ht="37.9" customHeight="1" x14ac:dyDescent="0.25">
      <c r="A63" s="174"/>
      <c r="B63" s="251" t="s">
        <v>342</v>
      </c>
      <c r="C63" s="245"/>
      <c r="D63" s="245"/>
      <c r="E63" s="245"/>
      <c r="F63" s="245"/>
      <c r="G63" s="245"/>
      <c r="H63" s="252"/>
      <c r="I63" s="252"/>
      <c r="J63" s="252"/>
      <c r="K63" s="252"/>
      <c r="L63" s="252"/>
      <c r="M63" s="252"/>
      <c r="N63" s="252"/>
      <c r="O63" s="93"/>
    </row>
    <row r="64" spans="1:15" ht="68.25" customHeight="1" x14ac:dyDescent="0.25">
      <c r="A64" s="174">
        <v>36</v>
      </c>
      <c r="B64" s="193" t="s">
        <v>338</v>
      </c>
      <c r="C64" s="174"/>
      <c r="D64" s="174" t="s">
        <v>52</v>
      </c>
      <c r="E64" s="89" t="s">
        <v>53</v>
      </c>
      <c r="F64" s="174"/>
      <c r="G64" s="89" t="s">
        <v>115</v>
      </c>
      <c r="H64" s="174">
        <v>1</v>
      </c>
      <c r="I64" s="76">
        <v>41446</v>
      </c>
      <c r="J64" s="174">
        <v>1</v>
      </c>
      <c r="K64" s="174">
        <v>1</v>
      </c>
      <c r="L64" s="174">
        <v>1</v>
      </c>
      <c r="M64" s="174">
        <v>0</v>
      </c>
      <c r="N64" s="67" t="s">
        <v>224</v>
      </c>
      <c r="O64" s="93"/>
    </row>
    <row r="65" spans="1:15" ht="36" customHeight="1" x14ac:dyDescent="0.25">
      <c r="A65" s="174">
        <v>37</v>
      </c>
      <c r="B65" s="194" t="s">
        <v>339</v>
      </c>
      <c r="C65" s="174"/>
      <c r="D65" s="174" t="s">
        <v>52</v>
      </c>
      <c r="E65" s="89" t="s">
        <v>53</v>
      </c>
      <c r="F65" s="174"/>
      <c r="G65" s="89" t="s">
        <v>115</v>
      </c>
      <c r="H65" s="174">
        <v>1</v>
      </c>
      <c r="I65" s="76">
        <v>41446</v>
      </c>
      <c r="J65" s="174">
        <v>1</v>
      </c>
      <c r="K65" s="174">
        <v>1</v>
      </c>
      <c r="L65" s="174">
        <v>1</v>
      </c>
      <c r="M65" s="174">
        <v>0</v>
      </c>
      <c r="N65" s="67" t="s">
        <v>224</v>
      </c>
      <c r="O65" s="93"/>
    </row>
    <row r="66" spans="1:15" ht="63" customHeight="1" x14ac:dyDescent="0.25">
      <c r="A66" s="174">
        <v>38</v>
      </c>
      <c r="B66" s="194" t="s">
        <v>340</v>
      </c>
      <c r="C66" s="174"/>
      <c r="D66" s="174" t="s">
        <v>52</v>
      </c>
      <c r="E66" s="89" t="s">
        <v>53</v>
      </c>
      <c r="F66" s="174"/>
      <c r="G66" s="89" t="s">
        <v>115</v>
      </c>
      <c r="H66" s="174">
        <v>1</v>
      </c>
      <c r="I66" s="76">
        <v>41446</v>
      </c>
      <c r="J66" s="174">
        <v>1</v>
      </c>
      <c r="K66" s="174">
        <v>1</v>
      </c>
      <c r="L66" s="174">
        <v>1</v>
      </c>
      <c r="M66" s="174">
        <v>0</v>
      </c>
      <c r="N66" s="67" t="s">
        <v>224</v>
      </c>
      <c r="O66" s="93"/>
    </row>
    <row r="67" spans="1:15" ht="170.25" customHeight="1" x14ac:dyDescent="0.25">
      <c r="A67" s="174">
        <v>39</v>
      </c>
      <c r="B67" s="195" t="s">
        <v>341</v>
      </c>
      <c r="C67" s="174"/>
      <c r="D67" s="174" t="s">
        <v>52</v>
      </c>
      <c r="E67" s="89" t="s">
        <v>53</v>
      </c>
      <c r="F67" s="174"/>
      <c r="G67" s="89" t="s">
        <v>115</v>
      </c>
      <c r="H67" s="174">
        <v>1</v>
      </c>
      <c r="I67" s="76">
        <v>41446</v>
      </c>
      <c r="J67" s="174">
        <v>1</v>
      </c>
      <c r="K67" s="174">
        <v>1</v>
      </c>
      <c r="L67" s="174">
        <v>1</v>
      </c>
      <c r="M67" s="174">
        <v>0</v>
      </c>
      <c r="N67" s="67" t="s">
        <v>224</v>
      </c>
      <c r="O67" s="93"/>
    </row>
    <row r="68" spans="1:15" ht="22.5" customHeight="1" x14ac:dyDescent="0.25">
      <c r="A68" s="174"/>
      <c r="B68" s="191" t="s">
        <v>346</v>
      </c>
      <c r="C68" s="174"/>
      <c r="D68" s="174"/>
      <c r="E68" s="89"/>
      <c r="F68" s="174"/>
      <c r="G68" s="89"/>
      <c r="H68" s="174"/>
      <c r="I68" s="76"/>
      <c r="J68" s="174"/>
      <c r="K68" s="174"/>
      <c r="L68" s="174"/>
      <c r="M68" s="172">
        <f>SUM(M64:M67)</f>
        <v>0</v>
      </c>
      <c r="N68" s="67"/>
      <c r="O68" s="93"/>
    </row>
    <row r="69" spans="1:15" ht="22.5" customHeight="1" x14ac:dyDescent="0.25">
      <c r="A69" s="174"/>
      <c r="B69" s="191" t="s">
        <v>348</v>
      </c>
      <c r="C69" s="174"/>
      <c r="D69" s="174"/>
      <c r="E69" s="89"/>
      <c r="F69" s="174"/>
      <c r="G69" s="89"/>
      <c r="H69" s="174"/>
      <c r="I69" s="76"/>
      <c r="J69" s="174"/>
      <c r="K69" s="174"/>
      <c r="L69" s="174"/>
      <c r="M69" s="172">
        <f>M68+M62+M59+M56+M48+M41+M38+M32+M24+M18</f>
        <v>18416</v>
      </c>
      <c r="N69" s="67"/>
      <c r="O69" s="93"/>
    </row>
    <row r="70" spans="1:15" ht="26.25" customHeight="1" x14ac:dyDescent="0.25">
      <c r="A70" s="174"/>
      <c r="B70" s="245" t="s">
        <v>47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</row>
    <row r="71" spans="1:15" ht="15.6" customHeight="1" x14ac:dyDescent="0.25">
      <c r="A71" s="174"/>
      <c r="B71" s="243" t="s">
        <v>46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</row>
    <row r="72" spans="1:15" s="94" customFormat="1" ht="36.6" customHeight="1" x14ac:dyDescent="0.25">
      <c r="A72" s="139"/>
      <c r="B72" s="241" t="s">
        <v>345</v>
      </c>
      <c r="C72" s="241"/>
      <c r="D72" s="241"/>
      <c r="E72" s="241"/>
      <c r="F72" s="241"/>
      <c r="G72" s="241"/>
      <c r="H72" s="242"/>
      <c r="I72" s="242"/>
      <c r="J72" s="242"/>
      <c r="K72" s="242"/>
      <c r="L72" s="242"/>
      <c r="M72" s="242"/>
      <c r="N72" s="242"/>
    </row>
    <row r="73" spans="1:15" ht="39" x14ac:dyDescent="0.25">
      <c r="A73" s="174">
        <v>40</v>
      </c>
      <c r="B73" s="196" t="s">
        <v>294</v>
      </c>
      <c r="C73" s="172"/>
      <c r="D73" s="174" t="s">
        <v>52</v>
      </c>
      <c r="E73" s="89" t="s">
        <v>53</v>
      </c>
      <c r="F73" s="172"/>
      <c r="G73" s="89" t="s">
        <v>115</v>
      </c>
      <c r="H73" s="174" t="s">
        <v>233</v>
      </c>
      <c r="I73" s="76">
        <v>41710</v>
      </c>
      <c r="J73" s="174">
        <v>1</v>
      </c>
      <c r="K73" s="174">
        <v>1</v>
      </c>
      <c r="L73" s="174">
        <v>2</v>
      </c>
      <c r="M73" s="174">
        <v>3</v>
      </c>
      <c r="N73" s="67" t="s">
        <v>224</v>
      </c>
    </row>
    <row r="74" spans="1:15" ht="26.25" x14ac:dyDescent="0.25">
      <c r="A74" s="174">
        <v>41</v>
      </c>
      <c r="B74" s="196" t="s">
        <v>295</v>
      </c>
      <c r="C74" s="172"/>
      <c r="D74" s="174" t="s">
        <v>52</v>
      </c>
      <c r="E74" s="89" t="s">
        <v>53</v>
      </c>
      <c r="F74" s="172"/>
      <c r="G74" s="89" t="s">
        <v>115</v>
      </c>
      <c r="H74" s="174" t="s">
        <v>233</v>
      </c>
      <c r="I74" s="76">
        <v>41710</v>
      </c>
      <c r="J74" s="174">
        <v>1</v>
      </c>
      <c r="K74" s="174">
        <v>1</v>
      </c>
      <c r="L74" s="174">
        <v>2</v>
      </c>
      <c r="M74" s="174">
        <v>0</v>
      </c>
      <c r="N74" s="67" t="s">
        <v>224</v>
      </c>
    </row>
    <row r="75" spans="1:15" ht="25.5" x14ac:dyDescent="0.25">
      <c r="A75" s="174">
        <v>42</v>
      </c>
      <c r="B75" s="164" t="s">
        <v>296</v>
      </c>
      <c r="C75" s="172"/>
      <c r="D75" s="174" t="s">
        <v>52</v>
      </c>
      <c r="E75" s="89" t="s">
        <v>53</v>
      </c>
      <c r="F75" s="172"/>
      <c r="G75" s="89" t="s">
        <v>115</v>
      </c>
      <c r="H75" s="174" t="s">
        <v>233</v>
      </c>
      <c r="I75" s="76">
        <v>41710</v>
      </c>
      <c r="J75" s="174">
        <v>1</v>
      </c>
      <c r="K75" s="174">
        <v>1</v>
      </c>
      <c r="L75" s="174">
        <v>2</v>
      </c>
      <c r="M75" s="174">
        <v>0</v>
      </c>
      <c r="N75" s="67" t="s">
        <v>224</v>
      </c>
    </row>
    <row r="76" spans="1:15" ht="25.5" x14ac:dyDescent="0.25">
      <c r="A76" s="174">
        <v>43</v>
      </c>
      <c r="B76" s="164" t="s">
        <v>297</v>
      </c>
      <c r="C76" s="172"/>
      <c r="D76" s="174" t="s">
        <v>52</v>
      </c>
      <c r="E76" s="89" t="s">
        <v>53</v>
      </c>
      <c r="F76" s="172"/>
      <c r="G76" s="89" t="s">
        <v>115</v>
      </c>
      <c r="H76" s="174" t="s">
        <v>233</v>
      </c>
      <c r="I76" s="76">
        <v>41710</v>
      </c>
      <c r="J76" s="174">
        <v>1</v>
      </c>
      <c r="K76" s="174">
        <v>1</v>
      </c>
      <c r="L76" s="174">
        <v>2</v>
      </c>
      <c r="M76" s="174">
        <v>0</v>
      </c>
      <c r="N76" s="67" t="s">
        <v>224</v>
      </c>
    </row>
    <row r="77" spans="1:15" ht="26.25" x14ac:dyDescent="0.25">
      <c r="A77" s="174">
        <v>44</v>
      </c>
      <c r="B77" s="196" t="s">
        <v>298</v>
      </c>
      <c r="C77" s="172"/>
      <c r="D77" s="174" t="s">
        <v>52</v>
      </c>
      <c r="E77" s="89" t="s">
        <v>53</v>
      </c>
      <c r="F77" s="172"/>
      <c r="G77" s="89" t="s">
        <v>115</v>
      </c>
      <c r="H77" s="174" t="s">
        <v>233</v>
      </c>
      <c r="I77" s="76">
        <v>41710</v>
      </c>
      <c r="J77" s="174">
        <v>1</v>
      </c>
      <c r="K77" s="174">
        <v>1</v>
      </c>
      <c r="L77" s="174">
        <v>2</v>
      </c>
      <c r="M77" s="174">
        <v>146</v>
      </c>
      <c r="N77" s="67" t="s">
        <v>224</v>
      </c>
    </row>
    <row r="78" spans="1:15" ht="51" x14ac:dyDescent="0.25">
      <c r="A78" s="174">
        <v>45</v>
      </c>
      <c r="B78" s="164" t="s">
        <v>299</v>
      </c>
      <c r="C78" s="172"/>
      <c r="D78" s="174" t="s">
        <v>52</v>
      </c>
      <c r="E78" s="89" t="s">
        <v>53</v>
      </c>
      <c r="F78" s="172"/>
      <c r="G78" s="89" t="s">
        <v>115</v>
      </c>
      <c r="H78" s="174" t="s">
        <v>233</v>
      </c>
      <c r="I78" s="76">
        <v>41710</v>
      </c>
      <c r="J78" s="174">
        <v>1</v>
      </c>
      <c r="K78" s="174">
        <v>1</v>
      </c>
      <c r="L78" s="174">
        <v>2</v>
      </c>
      <c r="M78" s="174">
        <v>1</v>
      </c>
      <c r="N78" s="67" t="s">
        <v>224</v>
      </c>
    </row>
    <row r="79" spans="1:15" ht="38.25" x14ac:dyDescent="0.25">
      <c r="A79" s="174">
        <v>46</v>
      </c>
      <c r="B79" s="164" t="s">
        <v>300</v>
      </c>
      <c r="C79" s="172"/>
      <c r="D79" s="174" t="s">
        <v>52</v>
      </c>
      <c r="E79" s="89" t="s">
        <v>53</v>
      </c>
      <c r="F79" s="172"/>
      <c r="G79" s="89" t="s">
        <v>115</v>
      </c>
      <c r="H79" s="174" t="s">
        <v>233</v>
      </c>
      <c r="I79" s="76">
        <v>41710</v>
      </c>
      <c r="J79" s="174">
        <v>1</v>
      </c>
      <c r="K79" s="174">
        <v>1</v>
      </c>
      <c r="L79" s="174">
        <v>2</v>
      </c>
      <c r="M79" s="174">
        <v>0</v>
      </c>
      <c r="N79" s="67" t="s">
        <v>224</v>
      </c>
    </row>
    <row r="80" spans="1:15" ht="38.25" x14ac:dyDescent="0.25">
      <c r="A80" s="174">
        <v>47</v>
      </c>
      <c r="B80" s="164" t="s">
        <v>301</v>
      </c>
      <c r="C80" s="172"/>
      <c r="D80" s="174" t="s">
        <v>52</v>
      </c>
      <c r="E80" s="89" t="s">
        <v>53</v>
      </c>
      <c r="F80" s="172"/>
      <c r="G80" s="89" t="s">
        <v>115</v>
      </c>
      <c r="H80" s="174" t="s">
        <v>233</v>
      </c>
      <c r="I80" s="76">
        <v>41710</v>
      </c>
      <c r="J80" s="174">
        <v>1</v>
      </c>
      <c r="K80" s="174">
        <v>1</v>
      </c>
      <c r="L80" s="174">
        <v>2</v>
      </c>
      <c r="M80" s="174">
        <v>0</v>
      </c>
      <c r="N80" s="67" t="s">
        <v>224</v>
      </c>
    </row>
    <row r="81" spans="1:15" ht="25.5" x14ac:dyDescent="0.25">
      <c r="A81" s="174">
        <v>48</v>
      </c>
      <c r="B81" s="164" t="s">
        <v>302</v>
      </c>
      <c r="C81" s="172"/>
      <c r="D81" s="174" t="s">
        <v>52</v>
      </c>
      <c r="E81" s="89" t="s">
        <v>53</v>
      </c>
      <c r="F81" s="172"/>
      <c r="G81" s="89" t="s">
        <v>115</v>
      </c>
      <c r="H81" s="174" t="s">
        <v>233</v>
      </c>
      <c r="I81" s="76">
        <v>41710</v>
      </c>
      <c r="J81" s="174">
        <v>1</v>
      </c>
      <c r="K81" s="174">
        <v>1</v>
      </c>
      <c r="L81" s="174">
        <v>2</v>
      </c>
      <c r="M81" s="174">
        <v>0</v>
      </c>
      <c r="N81" s="67" t="s">
        <v>224</v>
      </c>
    </row>
    <row r="82" spans="1:15" ht="25.5" x14ac:dyDescent="0.25">
      <c r="A82" s="174">
        <v>49</v>
      </c>
      <c r="B82" s="164" t="s">
        <v>303</v>
      </c>
      <c r="C82" s="172"/>
      <c r="D82" s="174" t="s">
        <v>52</v>
      </c>
      <c r="E82" s="89" t="s">
        <v>53</v>
      </c>
      <c r="F82" s="172"/>
      <c r="G82" s="89" t="s">
        <v>115</v>
      </c>
      <c r="H82" s="174" t="s">
        <v>233</v>
      </c>
      <c r="I82" s="76">
        <v>41710</v>
      </c>
      <c r="J82" s="174">
        <v>1</v>
      </c>
      <c r="K82" s="174">
        <v>1</v>
      </c>
      <c r="L82" s="174">
        <v>2</v>
      </c>
      <c r="M82" s="174">
        <v>0</v>
      </c>
      <c r="N82" s="67" t="s">
        <v>224</v>
      </c>
      <c r="O82" s="94"/>
    </row>
    <row r="83" spans="1:15" ht="89.25" x14ac:dyDescent="0.25">
      <c r="A83" s="174">
        <v>50</v>
      </c>
      <c r="B83" s="164" t="s">
        <v>304</v>
      </c>
      <c r="C83" s="172"/>
      <c r="D83" s="174" t="s">
        <v>52</v>
      </c>
      <c r="E83" s="89" t="s">
        <v>53</v>
      </c>
      <c r="F83" s="172"/>
      <c r="G83" s="89" t="s">
        <v>115</v>
      </c>
      <c r="H83" s="174" t="s">
        <v>233</v>
      </c>
      <c r="I83" s="76">
        <v>41710</v>
      </c>
      <c r="J83" s="174">
        <v>1</v>
      </c>
      <c r="K83" s="174">
        <v>1</v>
      </c>
      <c r="L83" s="174">
        <v>2</v>
      </c>
      <c r="M83" s="174">
        <v>0</v>
      </c>
      <c r="N83" s="67" t="s">
        <v>224</v>
      </c>
      <c r="O83" s="94"/>
    </row>
    <row r="84" spans="1:15" ht="51" x14ac:dyDescent="0.25">
      <c r="A84" s="174">
        <v>51</v>
      </c>
      <c r="B84" s="164" t="s">
        <v>107</v>
      </c>
      <c r="C84" s="172"/>
      <c r="D84" s="174" t="s">
        <v>52</v>
      </c>
      <c r="E84" s="89" t="s">
        <v>53</v>
      </c>
      <c r="F84" s="172"/>
      <c r="G84" s="89" t="s">
        <v>115</v>
      </c>
      <c r="H84" s="174" t="s">
        <v>233</v>
      </c>
      <c r="I84" s="76">
        <v>41710</v>
      </c>
      <c r="J84" s="174">
        <v>1</v>
      </c>
      <c r="K84" s="174">
        <v>1</v>
      </c>
      <c r="L84" s="174">
        <v>2</v>
      </c>
      <c r="M84" s="174">
        <v>1</v>
      </c>
      <c r="N84" s="67" t="s">
        <v>224</v>
      </c>
    </row>
    <row r="85" spans="1:15" ht="63.75" x14ac:dyDescent="0.25">
      <c r="A85" s="174">
        <v>52</v>
      </c>
      <c r="B85" s="164" t="s">
        <v>305</v>
      </c>
      <c r="C85" s="174"/>
      <c r="D85" s="174" t="s">
        <v>52</v>
      </c>
      <c r="E85" s="89" t="s">
        <v>53</v>
      </c>
      <c r="F85" s="172"/>
      <c r="G85" s="89" t="s">
        <v>115</v>
      </c>
      <c r="H85" s="174" t="s">
        <v>233</v>
      </c>
      <c r="I85" s="76">
        <v>41710</v>
      </c>
      <c r="J85" s="174">
        <v>1</v>
      </c>
      <c r="K85" s="174">
        <v>1</v>
      </c>
      <c r="L85" s="174">
        <v>2</v>
      </c>
      <c r="M85" s="174">
        <v>3</v>
      </c>
      <c r="N85" s="67" t="s">
        <v>112</v>
      </c>
    </row>
    <row r="86" spans="1:15" ht="51" x14ac:dyDescent="0.25">
      <c r="A86" s="174">
        <v>53</v>
      </c>
      <c r="B86" s="131" t="s">
        <v>306</v>
      </c>
      <c r="C86" s="172"/>
      <c r="D86" s="174" t="s">
        <v>52</v>
      </c>
      <c r="E86" s="89" t="s">
        <v>53</v>
      </c>
      <c r="F86" s="172"/>
      <c r="G86" s="89" t="s">
        <v>115</v>
      </c>
      <c r="H86" s="174" t="s">
        <v>233</v>
      </c>
      <c r="I86" s="76">
        <v>41710</v>
      </c>
      <c r="J86" s="174">
        <v>1</v>
      </c>
      <c r="K86" s="174">
        <v>1</v>
      </c>
      <c r="L86" s="174">
        <v>2</v>
      </c>
      <c r="M86" s="174">
        <v>233</v>
      </c>
      <c r="N86" s="67" t="s">
        <v>224</v>
      </c>
    </row>
    <row r="87" spans="1:15" ht="51" x14ac:dyDescent="0.25">
      <c r="A87" s="174">
        <v>54</v>
      </c>
      <c r="B87" s="131" t="s">
        <v>101</v>
      </c>
      <c r="C87" s="172"/>
      <c r="D87" s="174" t="s">
        <v>52</v>
      </c>
      <c r="E87" s="89" t="s">
        <v>53</v>
      </c>
      <c r="F87" s="172"/>
      <c r="G87" s="89" t="s">
        <v>115</v>
      </c>
      <c r="H87" s="174" t="s">
        <v>233</v>
      </c>
      <c r="I87" s="76">
        <v>41710</v>
      </c>
      <c r="J87" s="174">
        <v>1</v>
      </c>
      <c r="K87" s="174">
        <v>1</v>
      </c>
      <c r="L87" s="174">
        <v>2</v>
      </c>
      <c r="M87" s="174">
        <v>36</v>
      </c>
      <c r="N87" s="67" t="s">
        <v>224</v>
      </c>
    </row>
    <row r="88" spans="1:15" ht="25.5" x14ac:dyDescent="0.25">
      <c r="A88" s="174">
        <v>55</v>
      </c>
      <c r="B88" s="130" t="s">
        <v>307</v>
      </c>
      <c r="C88" s="172"/>
      <c r="D88" s="174" t="s">
        <v>52</v>
      </c>
      <c r="E88" s="89" t="s">
        <v>53</v>
      </c>
      <c r="F88" s="172"/>
      <c r="G88" s="89" t="s">
        <v>115</v>
      </c>
      <c r="H88" s="174" t="s">
        <v>233</v>
      </c>
      <c r="I88" s="76">
        <v>41710</v>
      </c>
      <c r="J88" s="174">
        <v>1</v>
      </c>
      <c r="K88" s="174">
        <v>1</v>
      </c>
      <c r="L88" s="174">
        <v>2</v>
      </c>
      <c r="M88" s="174">
        <v>121</v>
      </c>
      <c r="N88" s="67" t="s">
        <v>224</v>
      </c>
    </row>
    <row r="89" spans="1:15" ht="38.25" x14ac:dyDescent="0.25">
      <c r="A89" s="174">
        <v>56</v>
      </c>
      <c r="B89" s="130" t="s">
        <v>308</v>
      </c>
      <c r="C89" s="172"/>
      <c r="D89" s="174" t="s">
        <v>52</v>
      </c>
      <c r="E89" s="89" t="s">
        <v>53</v>
      </c>
      <c r="F89" s="172"/>
      <c r="G89" s="89" t="s">
        <v>115</v>
      </c>
      <c r="H89" s="174" t="s">
        <v>233</v>
      </c>
      <c r="I89" s="76">
        <v>41710</v>
      </c>
      <c r="J89" s="174">
        <v>1</v>
      </c>
      <c r="K89" s="174">
        <v>1</v>
      </c>
      <c r="L89" s="174">
        <v>2</v>
      </c>
      <c r="M89" s="174">
        <v>681</v>
      </c>
      <c r="N89" s="67" t="s">
        <v>224</v>
      </c>
    </row>
    <row r="90" spans="1:15" ht="25.5" x14ac:dyDescent="0.25">
      <c r="A90" s="174">
        <v>57</v>
      </c>
      <c r="B90" s="130" t="s">
        <v>309</v>
      </c>
      <c r="C90" s="172"/>
      <c r="D90" s="174" t="s">
        <v>52</v>
      </c>
      <c r="E90" s="89" t="s">
        <v>53</v>
      </c>
      <c r="F90" s="172"/>
      <c r="G90" s="89" t="s">
        <v>115</v>
      </c>
      <c r="H90" s="174" t="s">
        <v>233</v>
      </c>
      <c r="I90" s="76">
        <v>41710</v>
      </c>
      <c r="J90" s="174">
        <v>1</v>
      </c>
      <c r="K90" s="174">
        <v>1</v>
      </c>
      <c r="L90" s="174">
        <v>2</v>
      </c>
      <c r="M90" s="174">
        <v>95</v>
      </c>
      <c r="N90" s="67" t="s">
        <v>224</v>
      </c>
    </row>
    <row r="91" spans="1:15" ht="38.25" x14ac:dyDescent="0.25">
      <c r="A91" s="174">
        <v>58</v>
      </c>
      <c r="B91" s="130" t="s">
        <v>310</v>
      </c>
      <c r="C91" s="172"/>
      <c r="D91" s="174" t="s">
        <v>52</v>
      </c>
      <c r="E91" s="89" t="s">
        <v>53</v>
      </c>
      <c r="F91" s="172"/>
      <c r="G91" s="89" t="s">
        <v>115</v>
      </c>
      <c r="H91" s="174" t="s">
        <v>233</v>
      </c>
      <c r="I91" s="76">
        <v>41710</v>
      </c>
      <c r="J91" s="174">
        <v>1</v>
      </c>
      <c r="K91" s="174">
        <v>1</v>
      </c>
      <c r="L91" s="174">
        <v>2</v>
      </c>
      <c r="M91" s="174">
        <v>4</v>
      </c>
      <c r="N91" s="67" t="s">
        <v>224</v>
      </c>
    </row>
    <row r="92" spans="1:15" x14ac:dyDescent="0.25">
      <c r="A92" s="174">
        <v>59</v>
      </c>
      <c r="B92" s="130" t="s">
        <v>311</v>
      </c>
      <c r="C92" s="172"/>
      <c r="D92" s="174" t="s">
        <v>52</v>
      </c>
      <c r="E92" s="89" t="s">
        <v>53</v>
      </c>
      <c r="F92" s="172"/>
      <c r="G92" s="89" t="s">
        <v>115</v>
      </c>
      <c r="H92" s="174" t="s">
        <v>233</v>
      </c>
      <c r="I92" s="76">
        <v>41710</v>
      </c>
      <c r="J92" s="174">
        <v>1</v>
      </c>
      <c r="K92" s="174">
        <v>1</v>
      </c>
      <c r="L92" s="174">
        <v>2</v>
      </c>
      <c r="M92" s="174">
        <v>2</v>
      </c>
      <c r="N92" s="67" t="s">
        <v>224</v>
      </c>
    </row>
    <row r="93" spans="1:15" ht="38.25" x14ac:dyDescent="0.25">
      <c r="A93" s="174">
        <v>60</v>
      </c>
      <c r="B93" s="130" t="s">
        <v>312</v>
      </c>
      <c r="C93" s="172"/>
      <c r="D93" s="174" t="s">
        <v>52</v>
      </c>
      <c r="E93" s="89" t="s">
        <v>53</v>
      </c>
      <c r="F93" s="172"/>
      <c r="G93" s="89" t="s">
        <v>115</v>
      </c>
      <c r="H93" s="174" t="s">
        <v>233</v>
      </c>
      <c r="I93" s="76">
        <v>41710</v>
      </c>
      <c r="J93" s="174">
        <v>1</v>
      </c>
      <c r="K93" s="174">
        <v>1</v>
      </c>
      <c r="L93" s="174">
        <v>2</v>
      </c>
      <c r="M93" s="174">
        <v>3</v>
      </c>
      <c r="N93" s="67" t="s">
        <v>224</v>
      </c>
    </row>
    <row r="94" spans="1:15" x14ac:dyDescent="0.25">
      <c r="A94" s="174">
        <v>61</v>
      </c>
      <c r="B94" s="130" t="s">
        <v>313</v>
      </c>
      <c r="C94" s="172"/>
      <c r="D94" s="174" t="s">
        <v>52</v>
      </c>
      <c r="E94" s="89" t="s">
        <v>53</v>
      </c>
      <c r="F94" s="172"/>
      <c r="G94" s="89" t="s">
        <v>115</v>
      </c>
      <c r="H94" s="174" t="s">
        <v>233</v>
      </c>
      <c r="I94" s="76">
        <v>41710</v>
      </c>
      <c r="J94" s="174">
        <v>1</v>
      </c>
      <c r="K94" s="174">
        <v>1</v>
      </c>
      <c r="L94" s="174">
        <v>2</v>
      </c>
      <c r="M94" s="174">
        <v>181</v>
      </c>
      <c r="N94" s="67" t="s">
        <v>224</v>
      </c>
    </row>
    <row r="95" spans="1:15" ht="25.5" x14ac:dyDescent="0.25">
      <c r="A95" s="174">
        <v>62</v>
      </c>
      <c r="B95" s="130" t="s">
        <v>314</v>
      </c>
      <c r="C95" s="172"/>
      <c r="D95" s="174" t="s">
        <v>52</v>
      </c>
      <c r="E95" s="89" t="s">
        <v>53</v>
      </c>
      <c r="F95" s="172"/>
      <c r="G95" s="89" t="s">
        <v>115</v>
      </c>
      <c r="H95" s="174" t="s">
        <v>233</v>
      </c>
      <c r="I95" s="76">
        <v>41710</v>
      </c>
      <c r="J95" s="174">
        <v>1</v>
      </c>
      <c r="K95" s="174">
        <v>1</v>
      </c>
      <c r="L95" s="174">
        <v>2</v>
      </c>
      <c r="M95" s="174">
        <v>129</v>
      </c>
      <c r="N95" s="67" t="s">
        <v>224</v>
      </c>
    </row>
    <row r="96" spans="1:15" ht="51" x14ac:dyDescent="0.25">
      <c r="A96" s="174">
        <v>63</v>
      </c>
      <c r="B96" s="130" t="s">
        <v>315</v>
      </c>
      <c r="C96" s="172"/>
      <c r="D96" s="174" t="s">
        <v>52</v>
      </c>
      <c r="E96" s="89" t="s">
        <v>53</v>
      </c>
      <c r="F96" s="172"/>
      <c r="G96" s="89" t="s">
        <v>115</v>
      </c>
      <c r="H96" s="174" t="s">
        <v>233</v>
      </c>
      <c r="I96" s="76">
        <v>41710</v>
      </c>
      <c r="J96" s="174">
        <v>1</v>
      </c>
      <c r="K96" s="174">
        <v>1</v>
      </c>
      <c r="L96" s="174">
        <v>2</v>
      </c>
      <c r="M96" s="174">
        <v>50</v>
      </c>
      <c r="N96" s="67" t="s">
        <v>224</v>
      </c>
    </row>
    <row r="97" spans="1:15" ht="25.5" x14ac:dyDescent="0.25">
      <c r="A97" s="174">
        <v>64</v>
      </c>
      <c r="B97" s="130" t="s">
        <v>316</v>
      </c>
      <c r="C97" s="172"/>
      <c r="D97" s="174" t="s">
        <v>52</v>
      </c>
      <c r="E97" s="89" t="s">
        <v>53</v>
      </c>
      <c r="F97" s="172"/>
      <c r="G97" s="89" t="s">
        <v>115</v>
      </c>
      <c r="H97" s="174" t="s">
        <v>233</v>
      </c>
      <c r="I97" s="76">
        <v>41710</v>
      </c>
      <c r="J97" s="174">
        <v>1</v>
      </c>
      <c r="K97" s="174">
        <v>1</v>
      </c>
      <c r="L97" s="174">
        <v>2</v>
      </c>
      <c r="M97" s="174">
        <v>29</v>
      </c>
      <c r="N97" s="67" t="s">
        <v>224</v>
      </c>
    </row>
    <row r="98" spans="1:15" ht="38.25" x14ac:dyDescent="0.25">
      <c r="A98" s="174">
        <v>65</v>
      </c>
      <c r="B98" s="130" t="s">
        <v>317</v>
      </c>
      <c r="C98" s="172"/>
      <c r="D98" s="174" t="s">
        <v>52</v>
      </c>
      <c r="E98" s="89" t="s">
        <v>53</v>
      </c>
      <c r="F98" s="172"/>
      <c r="G98" s="89" t="s">
        <v>115</v>
      </c>
      <c r="H98" s="174" t="s">
        <v>233</v>
      </c>
      <c r="I98" s="76">
        <v>41710</v>
      </c>
      <c r="J98" s="174">
        <v>1</v>
      </c>
      <c r="K98" s="174">
        <v>1</v>
      </c>
      <c r="L98" s="174">
        <v>2</v>
      </c>
      <c r="M98" s="174">
        <v>0</v>
      </c>
      <c r="N98" s="67" t="s">
        <v>224</v>
      </c>
    </row>
    <row r="99" spans="1:15" ht="153" x14ac:dyDescent="0.25">
      <c r="A99" s="174">
        <v>66</v>
      </c>
      <c r="B99" s="130" t="s">
        <v>318</v>
      </c>
      <c r="C99" s="172"/>
      <c r="D99" s="174" t="s">
        <v>52</v>
      </c>
      <c r="E99" s="89" t="s">
        <v>53</v>
      </c>
      <c r="F99" s="172"/>
      <c r="G99" s="89" t="s">
        <v>115</v>
      </c>
      <c r="H99" s="174" t="s">
        <v>233</v>
      </c>
      <c r="I99" s="76">
        <v>41710</v>
      </c>
      <c r="J99" s="174">
        <v>1</v>
      </c>
      <c r="K99" s="174">
        <v>1</v>
      </c>
      <c r="L99" s="174">
        <v>2</v>
      </c>
      <c r="M99" s="174">
        <v>1</v>
      </c>
      <c r="N99" s="67" t="s">
        <v>224</v>
      </c>
    </row>
    <row r="100" spans="1:15" x14ac:dyDescent="0.25">
      <c r="A100" s="174">
        <v>67</v>
      </c>
      <c r="B100" s="130" t="s">
        <v>319</v>
      </c>
      <c r="C100" s="172"/>
      <c r="D100" s="174" t="s">
        <v>52</v>
      </c>
      <c r="E100" s="89" t="s">
        <v>53</v>
      </c>
      <c r="F100" s="172"/>
      <c r="G100" s="89" t="s">
        <v>115</v>
      </c>
      <c r="H100" s="174" t="s">
        <v>233</v>
      </c>
      <c r="I100" s="76">
        <v>41710</v>
      </c>
      <c r="J100" s="174">
        <v>1</v>
      </c>
      <c r="K100" s="174">
        <v>1</v>
      </c>
      <c r="L100" s="174">
        <v>2</v>
      </c>
      <c r="M100" s="174">
        <v>0</v>
      </c>
      <c r="N100" s="67" t="s">
        <v>224</v>
      </c>
    </row>
    <row r="101" spans="1:15" ht="25.5" x14ac:dyDescent="0.25">
      <c r="A101" s="174">
        <v>68</v>
      </c>
      <c r="B101" s="130" t="s">
        <v>320</v>
      </c>
      <c r="C101" s="172"/>
      <c r="D101" s="174" t="s">
        <v>52</v>
      </c>
      <c r="E101" s="89" t="s">
        <v>53</v>
      </c>
      <c r="F101" s="172"/>
      <c r="G101" s="89" t="s">
        <v>115</v>
      </c>
      <c r="H101" s="174" t="s">
        <v>233</v>
      </c>
      <c r="I101" s="76">
        <v>41710</v>
      </c>
      <c r="J101" s="174">
        <v>1</v>
      </c>
      <c r="K101" s="174">
        <v>1</v>
      </c>
      <c r="L101" s="174">
        <v>2</v>
      </c>
      <c r="M101" s="174">
        <v>0</v>
      </c>
      <c r="N101" s="67" t="s">
        <v>224</v>
      </c>
    </row>
    <row r="102" spans="1:15" x14ac:dyDescent="0.25">
      <c r="A102" s="174">
        <v>69</v>
      </c>
      <c r="B102" s="130" t="s">
        <v>321</v>
      </c>
      <c r="C102" s="172"/>
      <c r="D102" s="174" t="s">
        <v>52</v>
      </c>
      <c r="E102" s="89" t="s">
        <v>53</v>
      </c>
      <c r="F102" s="172"/>
      <c r="G102" s="89" t="s">
        <v>115</v>
      </c>
      <c r="H102" s="174" t="s">
        <v>233</v>
      </c>
      <c r="I102" s="76">
        <v>41710</v>
      </c>
      <c r="J102" s="174">
        <v>1</v>
      </c>
      <c r="K102" s="174">
        <v>1</v>
      </c>
      <c r="L102" s="174">
        <v>2</v>
      </c>
      <c r="M102" s="174">
        <v>0</v>
      </c>
      <c r="N102" s="67" t="s">
        <v>224</v>
      </c>
    </row>
    <row r="103" spans="1:15" ht="38.25" x14ac:dyDescent="0.25">
      <c r="A103" s="174">
        <v>70</v>
      </c>
      <c r="B103" s="130" t="s">
        <v>322</v>
      </c>
      <c r="C103" s="172"/>
      <c r="D103" s="174" t="s">
        <v>52</v>
      </c>
      <c r="E103" s="89" t="s">
        <v>53</v>
      </c>
      <c r="F103" s="172"/>
      <c r="G103" s="89" t="s">
        <v>115</v>
      </c>
      <c r="H103" s="174" t="s">
        <v>233</v>
      </c>
      <c r="I103" s="76">
        <v>41710</v>
      </c>
      <c r="J103" s="174">
        <v>1</v>
      </c>
      <c r="K103" s="174">
        <v>1</v>
      </c>
      <c r="L103" s="174">
        <v>2</v>
      </c>
      <c r="M103" s="174">
        <v>310</v>
      </c>
      <c r="N103" s="67" t="s">
        <v>224</v>
      </c>
    </row>
    <row r="104" spans="1:15" ht="25.5" x14ac:dyDescent="0.25">
      <c r="A104" s="174">
        <v>71</v>
      </c>
      <c r="B104" s="130" t="s">
        <v>323</v>
      </c>
      <c r="C104" s="172"/>
      <c r="D104" s="174" t="s">
        <v>52</v>
      </c>
      <c r="E104" s="89" t="s">
        <v>53</v>
      </c>
      <c r="F104" s="172"/>
      <c r="G104" s="89" t="s">
        <v>115</v>
      </c>
      <c r="H104" s="174" t="s">
        <v>233</v>
      </c>
      <c r="I104" s="76">
        <v>41710</v>
      </c>
      <c r="J104" s="174">
        <v>1</v>
      </c>
      <c r="K104" s="174">
        <v>1</v>
      </c>
      <c r="L104" s="174">
        <v>2</v>
      </c>
      <c r="M104" s="174">
        <v>110</v>
      </c>
      <c r="N104" s="67" t="s">
        <v>224</v>
      </c>
    </row>
    <row r="105" spans="1:15" ht="25.5" x14ac:dyDescent="0.25">
      <c r="A105" s="174">
        <v>72</v>
      </c>
      <c r="B105" s="130" t="s">
        <v>103</v>
      </c>
      <c r="C105" s="172"/>
      <c r="D105" s="174" t="s">
        <v>52</v>
      </c>
      <c r="E105" s="89" t="s">
        <v>53</v>
      </c>
      <c r="F105" s="172"/>
      <c r="G105" s="89" t="s">
        <v>115</v>
      </c>
      <c r="H105" s="174" t="s">
        <v>233</v>
      </c>
      <c r="I105" s="76">
        <v>41710</v>
      </c>
      <c r="J105" s="174">
        <v>1</v>
      </c>
      <c r="K105" s="174">
        <v>1</v>
      </c>
      <c r="L105" s="174">
        <v>2</v>
      </c>
      <c r="M105" s="174">
        <v>20</v>
      </c>
      <c r="N105" s="67" t="s">
        <v>224</v>
      </c>
    </row>
    <row r="106" spans="1:15" ht="25.5" x14ac:dyDescent="0.25">
      <c r="A106" s="174">
        <v>73</v>
      </c>
      <c r="B106" s="130" t="s">
        <v>324</v>
      </c>
      <c r="C106" s="172"/>
      <c r="D106" s="174" t="s">
        <v>52</v>
      </c>
      <c r="E106" s="89" t="s">
        <v>53</v>
      </c>
      <c r="F106" s="172"/>
      <c r="G106" s="89" t="s">
        <v>115</v>
      </c>
      <c r="H106" s="174" t="s">
        <v>233</v>
      </c>
      <c r="I106" s="76">
        <v>41710</v>
      </c>
      <c r="J106" s="174">
        <v>1</v>
      </c>
      <c r="K106" s="174">
        <v>1</v>
      </c>
      <c r="L106" s="174">
        <v>2</v>
      </c>
      <c r="M106" s="174">
        <v>44</v>
      </c>
      <c r="N106" s="67" t="s">
        <v>224</v>
      </c>
      <c r="O106" s="85"/>
    </row>
    <row r="107" spans="1:15" ht="17.25" customHeight="1" x14ac:dyDescent="0.25">
      <c r="A107" s="174">
        <v>74</v>
      </c>
      <c r="B107" s="130" t="s">
        <v>104</v>
      </c>
      <c r="C107" s="172"/>
      <c r="D107" s="174" t="s">
        <v>52</v>
      </c>
      <c r="E107" s="89" t="s">
        <v>53</v>
      </c>
      <c r="F107" s="172"/>
      <c r="G107" s="89" t="s">
        <v>115</v>
      </c>
      <c r="H107" s="174" t="s">
        <v>233</v>
      </c>
      <c r="I107" s="76">
        <v>41710</v>
      </c>
      <c r="J107" s="174">
        <v>1</v>
      </c>
      <c r="K107" s="174">
        <v>1</v>
      </c>
      <c r="L107" s="174">
        <v>2</v>
      </c>
      <c r="M107" s="174">
        <v>9</v>
      </c>
      <c r="N107" s="67" t="s">
        <v>224</v>
      </c>
    </row>
    <row r="108" spans="1:15" ht="76.5" x14ac:dyDescent="0.25">
      <c r="A108" s="174">
        <v>75</v>
      </c>
      <c r="B108" s="130" t="s">
        <v>325</v>
      </c>
      <c r="C108" s="172"/>
      <c r="D108" s="174" t="s">
        <v>52</v>
      </c>
      <c r="E108" s="89" t="s">
        <v>53</v>
      </c>
      <c r="F108" s="172"/>
      <c r="G108" s="89" t="s">
        <v>115</v>
      </c>
      <c r="H108" s="174" t="s">
        <v>233</v>
      </c>
      <c r="I108" s="76">
        <v>41710</v>
      </c>
      <c r="J108" s="174">
        <v>1</v>
      </c>
      <c r="K108" s="174">
        <v>1</v>
      </c>
      <c r="L108" s="174">
        <v>2</v>
      </c>
      <c r="M108" s="174">
        <v>1</v>
      </c>
      <c r="N108" s="67" t="s">
        <v>224</v>
      </c>
    </row>
    <row r="109" spans="1:15" ht="38.25" x14ac:dyDescent="0.25">
      <c r="A109" s="174">
        <v>76</v>
      </c>
      <c r="B109" s="130" t="s">
        <v>105</v>
      </c>
      <c r="C109" s="172"/>
      <c r="D109" s="174" t="s">
        <v>52</v>
      </c>
      <c r="E109" s="89" t="s">
        <v>53</v>
      </c>
      <c r="F109" s="172"/>
      <c r="G109" s="89" t="s">
        <v>115</v>
      </c>
      <c r="H109" s="174" t="s">
        <v>233</v>
      </c>
      <c r="I109" s="76">
        <v>41710</v>
      </c>
      <c r="J109" s="174">
        <v>1</v>
      </c>
      <c r="K109" s="174">
        <v>1</v>
      </c>
      <c r="L109" s="174">
        <v>2</v>
      </c>
      <c r="M109" s="174">
        <v>5</v>
      </c>
      <c r="N109" s="67" t="s">
        <v>224</v>
      </c>
    </row>
    <row r="110" spans="1:15" ht="63.75" x14ac:dyDescent="0.25">
      <c r="A110" s="174">
        <v>77</v>
      </c>
      <c r="B110" s="130" t="s">
        <v>326</v>
      </c>
      <c r="C110" s="172"/>
      <c r="D110" s="174" t="s">
        <v>52</v>
      </c>
      <c r="E110" s="89" t="s">
        <v>53</v>
      </c>
      <c r="F110" s="172"/>
      <c r="G110" s="89" t="s">
        <v>115</v>
      </c>
      <c r="H110" s="174" t="s">
        <v>233</v>
      </c>
      <c r="I110" s="76">
        <v>41710</v>
      </c>
      <c r="J110" s="174">
        <v>1</v>
      </c>
      <c r="K110" s="174">
        <v>1</v>
      </c>
      <c r="L110" s="174">
        <v>2</v>
      </c>
      <c r="M110" s="174">
        <v>82</v>
      </c>
      <c r="N110" s="67" t="s">
        <v>224</v>
      </c>
      <c r="O110" s="85"/>
    </row>
    <row r="111" spans="1:15" ht="51" x14ac:dyDescent="0.25">
      <c r="A111" s="174">
        <v>78</v>
      </c>
      <c r="B111" s="130" t="s">
        <v>106</v>
      </c>
      <c r="C111" s="172"/>
      <c r="D111" s="174" t="s">
        <v>52</v>
      </c>
      <c r="E111" s="89" t="s">
        <v>53</v>
      </c>
      <c r="F111" s="172"/>
      <c r="G111" s="89" t="s">
        <v>115</v>
      </c>
      <c r="H111" s="174" t="s">
        <v>233</v>
      </c>
      <c r="I111" s="76">
        <v>41710</v>
      </c>
      <c r="J111" s="174">
        <v>1</v>
      </c>
      <c r="K111" s="174">
        <v>1</v>
      </c>
      <c r="L111" s="174">
        <v>2</v>
      </c>
      <c r="M111" s="174">
        <v>0</v>
      </c>
      <c r="N111" s="67" t="s">
        <v>224</v>
      </c>
    </row>
    <row r="112" spans="1:15" ht="63.75" x14ac:dyDescent="0.25">
      <c r="A112" s="174">
        <v>79</v>
      </c>
      <c r="B112" s="130" t="s">
        <v>327</v>
      </c>
      <c r="C112" s="172"/>
      <c r="D112" s="174" t="s">
        <v>52</v>
      </c>
      <c r="E112" s="89" t="s">
        <v>53</v>
      </c>
      <c r="F112" s="172"/>
      <c r="G112" s="89" t="s">
        <v>115</v>
      </c>
      <c r="H112" s="174" t="s">
        <v>233</v>
      </c>
      <c r="I112" s="76">
        <v>41710</v>
      </c>
      <c r="J112" s="174">
        <v>1</v>
      </c>
      <c r="K112" s="174">
        <v>1</v>
      </c>
      <c r="L112" s="174">
        <v>2</v>
      </c>
      <c r="M112" s="174">
        <v>0</v>
      </c>
      <c r="N112" s="67" t="s">
        <v>224</v>
      </c>
    </row>
    <row r="113" spans="1:14" x14ac:dyDescent="0.25">
      <c r="A113" s="174"/>
      <c r="B113" s="191" t="s">
        <v>346</v>
      </c>
      <c r="C113" s="172"/>
      <c r="D113" s="174"/>
      <c r="E113" s="89"/>
      <c r="F113" s="172"/>
      <c r="G113" s="89"/>
      <c r="H113" s="174"/>
      <c r="I113" s="76"/>
      <c r="J113" s="174"/>
      <c r="K113" s="174"/>
      <c r="L113" s="174"/>
      <c r="M113" s="172">
        <f>SUM(M73:M112)</f>
        <v>2300</v>
      </c>
      <c r="N113" s="67"/>
    </row>
    <row r="114" spans="1:14" x14ac:dyDescent="0.25">
      <c r="A114" s="174"/>
      <c r="B114" s="191" t="s">
        <v>349</v>
      </c>
      <c r="C114" s="172"/>
      <c r="D114" s="174"/>
      <c r="E114" s="89"/>
      <c r="F114" s="172"/>
      <c r="G114" s="89"/>
      <c r="H114" s="174"/>
      <c r="I114" s="76"/>
      <c r="J114" s="174"/>
      <c r="K114" s="174"/>
      <c r="L114" s="174"/>
      <c r="M114" s="172">
        <f>M113</f>
        <v>2300</v>
      </c>
      <c r="N114" s="67"/>
    </row>
    <row r="115" spans="1:14" ht="32.25" customHeight="1" x14ac:dyDescent="0.25">
      <c r="A115" s="174"/>
      <c r="B115" s="245" t="s">
        <v>48</v>
      </c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</row>
    <row r="116" spans="1:14" ht="21" customHeight="1" x14ac:dyDescent="0.25">
      <c r="A116" s="174"/>
      <c r="B116" s="243" t="s">
        <v>46</v>
      </c>
      <c r="C116" s="243"/>
      <c r="D116" s="243"/>
      <c r="E116" s="243"/>
      <c r="F116" s="243"/>
      <c r="G116" s="243"/>
      <c r="H116" s="244"/>
      <c r="I116" s="244"/>
      <c r="J116" s="244"/>
      <c r="K116" s="244"/>
      <c r="L116" s="244"/>
      <c r="M116" s="244"/>
      <c r="N116" s="244"/>
    </row>
    <row r="117" spans="1:14" ht="33.6" customHeight="1" x14ac:dyDescent="0.25">
      <c r="A117" s="174"/>
      <c r="B117" s="251" t="s">
        <v>57</v>
      </c>
      <c r="C117" s="245"/>
      <c r="D117" s="245"/>
      <c r="E117" s="245"/>
      <c r="F117" s="245"/>
      <c r="G117" s="245"/>
      <c r="H117" s="252"/>
      <c r="I117" s="252"/>
      <c r="J117" s="252"/>
      <c r="K117" s="252"/>
      <c r="L117" s="252"/>
      <c r="M117" s="252"/>
      <c r="N117" s="252"/>
    </row>
    <row r="118" spans="1:14" ht="63.75" x14ac:dyDescent="0.25">
      <c r="A118" s="174">
        <v>80</v>
      </c>
      <c r="B118" s="17" t="s">
        <v>99</v>
      </c>
      <c r="C118" s="174"/>
      <c r="D118" s="174" t="s">
        <v>52</v>
      </c>
      <c r="E118" s="89" t="s">
        <v>53</v>
      </c>
      <c r="F118" s="89"/>
      <c r="G118" s="89" t="s">
        <v>115</v>
      </c>
      <c r="H118" s="89" t="s">
        <v>283</v>
      </c>
      <c r="I118" s="92">
        <v>41456</v>
      </c>
      <c r="J118" s="174">
        <v>1</v>
      </c>
      <c r="K118" s="174">
        <v>1</v>
      </c>
      <c r="L118" s="174">
        <v>1</v>
      </c>
      <c r="M118" s="174">
        <v>0</v>
      </c>
      <c r="N118" s="67" t="s">
        <v>112</v>
      </c>
    </row>
    <row r="119" spans="1:14" ht="89.25" x14ac:dyDescent="0.25">
      <c r="A119" s="174">
        <v>81</v>
      </c>
      <c r="B119" s="197" t="s">
        <v>100</v>
      </c>
      <c r="C119" s="174"/>
      <c r="D119" s="174" t="s">
        <v>52</v>
      </c>
      <c r="E119" s="89" t="s">
        <v>53</v>
      </c>
      <c r="F119" s="89"/>
      <c r="G119" s="89" t="s">
        <v>115</v>
      </c>
      <c r="H119" s="89" t="s">
        <v>283</v>
      </c>
      <c r="I119" s="92">
        <v>41456</v>
      </c>
      <c r="J119" s="174">
        <v>1</v>
      </c>
      <c r="K119" s="174">
        <v>1</v>
      </c>
      <c r="L119" s="174">
        <v>1</v>
      </c>
      <c r="M119" s="174">
        <v>1</v>
      </c>
      <c r="N119" s="67" t="s">
        <v>112</v>
      </c>
    </row>
    <row r="120" spans="1:14" ht="51" x14ac:dyDescent="0.25">
      <c r="A120" s="174">
        <v>82</v>
      </c>
      <c r="B120" s="17" t="s">
        <v>284</v>
      </c>
      <c r="C120" s="89"/>
      <c r="D120" s="174" t="s">
        <v>52</v>
      </c>
      <c r="E120" s="89" t="s">
        <v>53</v>
      </c>
      <c r="F120" s="89"/>
      <c r="G120" s="89" t="s">
        <v>115</v>
      </c>
      <c r="H120" s="89" t="s">
        <v>283</v>
      </c>
      <c r="I120" s="92">
        <v>41456</v>
      </c>
      <c r="J120" s="174">
        <v>1</v>
      </c>
      <c r="K120" s="174">
        <v>1</v>
      </c>
      <c r="L120" s="174">
        <v>1</v>
      </c>
      <c r="M120" s="174">
        <v>0</v>
      </c>
      <c r="N120" s="67" t="s">
        <v>112</v>
      </c>
    </row>
    <row r="121" spans="1:14" ht="38.25" x14ac:dyDescent="0.25">
      <c r="A121" s="174">
        <v>83</v>
      </c>
      <c r="B121" s="47" t="s">
        <v>285</v>
      </c>
      <c r="C121" s="174"/>
      <c r="D121" s="174" t="s">
        <v>52</v>
      </c>
      <c r="E121" s="89" t="s">
        <v>53</v>
      </c>
      <c r="F121" s="89"/>
      <c r="G121" s="89" t="s">
        <v>115</v>
      </c>
      <c r="H121" s="89" t="s">
        <v>283</v>
      </c>
      <c r="I121" s="92">
        <v>41456</v>
      </c>
      <c r="J121" s="174">
        <v>1</v>
      </c>
      <c r="K121" s="174">
        <v>1</v>
      </c>
      <c r="L121" s="174">
        <v>1</v>
      </c>
      <c r="M121" s="174">
        <v>0</v>
      </c>
      <c r="N121" s="67" t="s">
        <v>112</v>
      </c>
    </row>
    <row r="122" spans="1:14" ht="114.75" x14ac:dyDescent="0.25">
      <c r="A122" s="174">
        <v>84</v>
      </c>
      <c r="B122" s="47" t="s">
        <v>286</v>
      </c>
      <c r="C122" s="89"/>
      <c r="D122" s="174" t="s">
        <v>52</v>
      </c>
      <c r="E122" s="89" t="s">
        <v>53</v>
      </c>
      <c r="F122" s="89"/>
      <c r="G122" s="89" t="s">
        <v>115</v>
      </c>
      <c r="H122" s="89" t="s">
        <v>283</v>
      </c>
      <c r="I122" s="92">
        <v>41456</v>
      </c>
      <c r="J122" s="174">
        <v>1</v>
      </c>
      <c r="K122" s="174">
        <v>1</v>
      </c>
      <c r="L122" s="174">
        <v>1</v>
      </c>
      <c r="M122" s="174">
        <v>0</v>
      </c>
      <c r="N122" s="67" t="s">
        <v>112</v>
      </c>
    </row>
    <row r="123" spans="1:14" ht="102" x14ac:dyDescent="0.25">
      <c r="A123" s="174">
        <v>85</v>
      </c>
      <c r="B123" s="47" t="s">
        <v>287</v>
      </c>
      <c r="C123" s="174"/>
      <c r="D123" s="174" t="s">
        <v>52</v>
      </c>
      <c r="E123" s="89" t="s">
        <v>53</v>
      </c>
      <c r="F123" s="89"/>
      <c r="G123" s="89" t="s">
        <v>115</v>
      </c>
      <c r="H123" s="89" t="s">
        <v>283</v>
      </c>
      <c r="I123" s="92">
        <v>41456</v>
      </c>
      <c r="J123" s="174">
        <v>1</v>
      </c>
      <c r="K123" s="174">
        <v>1</v>
      </c>
      <c r="L123" s="174">
        <v>1</v>
      </c>
      <c r="M123" s="174">
        <v>0</v>
      </c>
      <c r="N123" s="67" t="s">
        <v>112</v>
      </c>
    </row>
    <row r="124" spans="1:14" ht="114.75" x14ac:dyDescent="0.25">
      <c r="A124" s="174">
        <v>86</v>
      </c>
      <c r="B124" s="47" t="s">
        <v>288</v>
      </c>
      <c r="C124" s="89"/>
      <c r="D124" s="174" t="s">
        <v>52</v>
      </c>
      <c r="E124" s="89" t="s">
        <v>53</v>
      </c>
      <c r="F124" s="89"/>
      <c r="G124" s="89" t="s">
        <v>115</v>
      </c>
      <c r="H124" s="89" t="s">
        <v>283</v>
      </c>
      <c r="I124" s="92">
        <v>41456</v>
      </c>
      <c r="J124" s="174">
        <v>1</v>
      </c>
      <c r="K124" s="174">
        <v>1</v>
      </c>
      <c r="L124" s="174">
        <v>1</v>
      </c>
      <c r="M124" s="174">
        <v>0</v>
      </c>
      <c r="N124" s="67" t="s">
        <v>112</v>
      </c>
    </row>
    <row r="125" spans="1:14" x14ac:dyDescent="0.25">
      <c r="A125" s="174"/>
      <c r="B125" s="191" t="s">
        <v>346</v>
      </c>
      <c r="C125" s="89"/>
      <c r="D125" s="174"/>
      <c r="E125" s="89"/>
      <c r="F125" s="89"/>
      <c r="G125" s="89"/>
      <c r="H125" s="89"/>
      <c r="I125" s="92"/>
      <c r="J125" s="174"/>
      <c r="K125" s="174"/>
      <c r="L125" s="174"/>
      <c r="M125" s="172">
        <f>SUM(M118:M124)</f>
        <v>1</v>
      </c>
      <c r="N125" s="67"/>
    </row>
    <row r="126" spans="1:14" x14ac:dyDescent="0.25">
      <c r="A126" s="243" t="s">
        <v>46</v>
      </c>
      <c r="B126" s="243"/>
      <c r="C126" s="243"/>
      <c r="D126" s="243"/>
      <c r="E126" s="243"/>
      <c r="F126" s="243"/>
      <c r="G126" s="244"/>
      <c r="H126" s="244"/>
      <c r="I126" s="244"/>
      <c r="J126" s="244"/>
      <c r="K126" s="244"/>
      <c r="L126" s="244"/>
      <c r="M126" s="244"/>
      <c r="N126" s="67"/>
    </row>
    <row r="127" spans="1:14" x14ac:dyDescent="0.25">
      <c r="A127" s="251" t="s">
        <v>328</v>
      </c>
      <c r="B127" s="245"/>
      <c r="C127" s="245"/>
      <c r="D127" s="245"/>
      <c r="E127" s="245"/>
      <c r="F127" s="245"/>
      <c r="G127" s="252"/>
      <c r="H127" s="252"/>
      <c r="I127" s="252"/>
      <c r="J127" s="252"/>
      <c r="K127" s="252"/>
      <c r="L127" s="252"/>
      <c r="M127" s="252"/>
      <c r="N127" s="67" t="s">
        <v>112</v>
      </c>
    </row>
    <row r="128" spans="1:14" ht="38.25" x14ac:dyDescent="0.25">
      <c r="A128" s="174">
        <v>87</v>
      </c>
      <c r="B128" s="17" t="s">
        <v>329</v>
      </c>
      <c r="C128" s="174"/>
      <c r="D128" s="174" t="s">
        <v>52</v>
      </c>
      <c r="E128" s="89" t="s">
        <v>53</v>
      </c>
      <c r="F128" s="89"/>
      <c r="G128" s="89" t="s">
        <v>115</v>
      </c>
      <c r="H128" s="89" t="s">
        <v>164</v>
      </c>
      <c r="I128" s="92">
        <v>41500</v>
      </c>
      <c r="J128" s="174">
        <v>1</v>
      </c>
      <c r="K128" s="174">
        <v>1</v>
      </c>
      <c r="L128" s="174">
        <v>1</v>
      </c>
      <c r="M128" s="174">
        <v>0</v>
      </c>
      <c r="N128" s="67" t="s">
        <v>112</v>
      </c>
    </row>
    <row r="129" spans="1:14" ht="51" x14ac:dyDescent="0.25">
      <c r="A129" s="174">
        <v>88</v>
      </c>
      <c r="B129" s="17" t="s">
        <v>330</v>
      </c>
      <c r="C129" s="174"/>
      <c r="D129" s="174" t="s">
        <v>52</v>
      </c>
      <c r="E129" s="89" t="s">
        <v>53</v>
      </c>
      <c r="F129" s="89"/>
      <c r="G129" s="89" t="s">
        <v>115</v>
      </c>
      <c r="H129" s="89" t="s">
        <v>164</v>
      </c>
      <c r="I129" s="92">
        <v>41500</v>
      </c>
      <c r="J129" s="174">
        <v>1</v>
      </c>
      <c r="K129" s="174">
        <v>1</v>
      </c>
      <c r="L129" s="174">
        <v>1</v>
      </c>
      <c r="M129" s="174">
        <v>0</v>
      </c>
      <c r="N129" s="67" t="s">
        <v>112</v>
      </c>
    </row>
    <row r="130" spans="1:14" ht="51" x14ac:dyDescent="0.25">
      <c r="A130" s="174">
        <v>89</v>
      </c>
      <c r="B130" s="17" t="s">
        <v>331</v>
      </c>
      <c r="C130" s="89"/>
      <c r="D130" s="174" t="s">
        <v>52</v>
      </c>
      <c r="E130" s="89" t="s">
        <v>53</v>
      </c>
      <c r="F130" s="89"/>
      <c r="G130" s="89" t="s">
        <v>115</v>
      </c>
      <c r="H130" s="89" t="s">
        <v>164</v>
      </c>
      <c r="I130" s="92">
        <v>41500</v>
      </c>
      <c r="J130" s="174">
        <v>1</v>
      </c>
      <c r="K130" s="174">
        <v>1</v>
      </c>
      <c r="L130" s="174">
        <v>1</v>
      </c>
      <c r="M130" s="174">
        <v>0</v>
      </c>
      <c r="N130" s="67" t="s">
        <v>112</v>
      </c>
    </row>
    <row r="131" spans="1:14" ht="51" x14ac:dyDescent="0.25">
      <c r="A131" s="174">
        <v>90</v>
      </c>
      <c r="B131" s="47" t="s">
        <v>332</v>
      </c>
      <c r="C131" s="174"/>
      <c r="D131" s="174" t="s">
        <v>52</v>
      </c>
      <c r="E131" s="89" t="s">
        <v>53</v>
      </c>
      <c r="F131" s="89"/>
      <c r="G131" s="89" t="s">
        <v>115</v>
      </c>
      <c r="H131" s="89" t="s">
        <v>164</v>
      </c>
      <c r="I131" s="92">
        <v>41500</v>
      </c>
      <c r="J131" s="174">
        <v>1</v>
      </c>
      <c r="K131" s="174">
        <v>1</v>
      </c>
      <c r="L131" s="174">
        <v>1</v>
      </c>
      <c r="M131" s="174">
        <v>0</v>
      </c>
      <c r="N131" s="67" t="s">
        <v>112</v>
      </c>
    </row>
    <row r="132" spans="1:14" ht="25.5" x14ac:dyDescent="0.25">
      <c r="A132" s="174">
        <v>91</v>
      </c>
      <c r="B132" s="47" t="s">
        <v>333</v>
      </c>
      <c r="C132" s="89"/>
      <c r="D132" s="174" t="s">
        <v>52</v>
      </c>
      <c r="E132" s="89" t="s">
        <v>53</v>
      </c>
      <c r="F132" s="89"/>
      <c r="G132" s="89" t="s">
        <v>115</v>
      </c>
      <c r="H132" s="89" t="s">
        <v>164</v>
      </c>
      <c r="I132" s="92">
        <v>41500</v>
      </c>
      <c r="J132" s="174">
        <v>1</v>
      </c>
      <c r="K132" s="174">
        <v>1</v>
      </c>
      <c r="L132" s="174">
        <v>1</v>
      </c>
      <c r="M132" s="174">
        <v>0</v>
      </c>
      <c r="N132" s="67" t="s">
        <v>112</v>
      </c>
    </row>
    <row r="133" spans="1:14" x14ac:dyDescent="0.25">
      <c r="A133" s="174"/>
      <c r="B133" s="191" t="s">
        <v>346</v>
      </c>
      <c r="C133" s="89"/>
      <c r="D133" s="174"/>
      <c r="E133" s="89"/>
      <c r="F133" s="89"/>
      <c r="G133" s="89"/>
      <c r="H133" s="89"/>
      <c r="I133" s="92"/>
      <c r="J133" s="174"/>
      <c r="K133" s="174"/>
      <c r="L133" s="174"/>
      <c r="M133" s="172">
        <f>SUM(M128:M132)</f>
        <v>0</v>
      </c>
      <c r="N133" s="67"/>
    </row>
    <row r="134" spans="1:14" x14ac:dyDescent="0.25">
      <c r="A134" s="174"/>
      <c r="B134" s="191" t="s">
        <v>350</v>
      </c>
      <c r="C134" s="89"/>
      <c r="D134" s="174"/>
      <c r="E134" s="89"/>
      <c r="F134" s="89"/>
      <c r="G134" s="89"/>
      <c r="H134" s="89"/>
      <c r="I134" s="92"/>
      <c r="J134" s="174"/>
      <c r="K134" s="174"/>
      <c r="L134" s="174"/>
      <c r="M134" s="174">
        <f>M133+M125</f>
        <v>1</v>
      </c>
      <c r="N134" s="67"/>
    </row>
    <row r="135" spans="1:14" ht="19.5" customHeight="1" x14ac:dyDescent="0.25">
      <c r="A135" s="174"/>
      <c r="B135" s="245" t="s">
        <v>49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173"/>
    </row>
    <row r="136" spans="1:14" x14ac:dyDescent="0.25">
      <c r="A136" s="174"/>
      <c r="B136" s="243" t="s">
        <v>46</v>
      </c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67" t="s">
        <v>112</v>
      </c>
    </row>
    <row r="137" spans="1:14" s="94" customFormat="1" ht="42.75" customHeight="1" x14ac:dyDescent="0.25">
      <c r="A137" s="139"/>
      <c r="B137" s="246" t="s">
        <v>345</v>
      </c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147" t="s">
        <v>112</v>
      </c>
    </row>
    <row r="138" spans="1:14" ht="26.25" x14ac:dyDescent="0.25">
      <c r="A138" s="174">
        <v>92</v>
      </c>
      <c r="B138" s="196" t="s">
        <v>291</v>
      </c>
      <c r="C138" s="172"/>
      <c r="D138" s="174" t="s">
        <v>52</v>
      </c>
      <c r="E138" s="89" t="s">
        <v>53</v>
      </c>
      <c r="F138" s="172"/>
      <c r="G138" s="89" t="s">
        <v>115</v>
      </c>
      <c r="H138" s="174" t="s">
        <v>233</v>
      </c>
      <c r="I138" s="76">
        <v>41710</v>
      </c>
      <c r="J138" s="174">
        <v>1</v>
      </c>
      <c r="K138" s="174">
        <v>1</v>
      </c>
      <c r="L138" s="174">
        <v>2</v>
      </c>
      <c r="M138" s="174">
        <v>20</v>
      </c>
      <c r="N138" s="67" t="s">
        <v>112</v>
      </c>
    </row>
    <row r="139" spans="1:14" ht="38.25" x14ac:dyDescent="0.25">
      <c r="A139" s="174">
        <v>93</v>
      </c>
      <c r="B139" s="164" t="s">
        <v>108</v>
      </c>
      <c r="C139" s="174"/>
      <c r="D139" s="174" t="s">
        <v>52</v>
      </c>
      <c r="E139" s="89" t="s">
        <v>53</v>
      </c>
      <c r="F139" s="172"/>
      <c r="G139" s="89" t="s">
        <v>115</v>
      </c>
      <c r="H139" s="174" t="s">
        <v>233</v>
      </c>
      <c r="I139" s="76">
        <v>41710</v>
      </c>
      <c r="J139" s="174">
        <v>1</v>
      </c>
      <c r="K139" s="174">
        <v>1</v>
      </c>
      <c r="L139" s="174">
        <v>2</v>
      </c>
      <c r="M139" s="174">
        <v>3</v>
      </c>
      <c r="N139" s="67" t="s">
        <v>112</v>
      </c>
    </row>
    <row r="140" spans="1:14" ht="25.5" x14ac:dyDescent="0.25">
      <c r="A140" s="174">
        <v>94</v>
      </c>
      <c r="B140" s="164" t="s">
        <v>109</v>
      </c>
      <c r="C140" s="174"/>
      <c r="D140" s="174" t="s">
        <v>52</v>
      </c>
      <c r="E140" s="89" t="s">
        <v>53</v>
      </c>
      <c r="F140" s="172"/>
      <c r="G140" s="89" t="s">
        <v>115</v>
      </c>
      <c r="H140" s="174" t="s">
        <v>233</v>
      </c>
      <c r="I140" s="76">
        <v>41710</v>
      </c>
      <c r="J140" s="174">
        <v>1</v>
      </c>
      <c r="K140" s="174">
        <v>1</v>
      </c>
      <c r="L140" s="174">
        <v>2</v>
      </c>
      <c r="M140" s="174">
        <v>1</v>
      </c>
      <c r="N140" s="67" t="s">
        <v>112</v>
      </c>
    </row>
    <row r="141" spans="1:14" ht="28.5" customHeight="1" x14ac:dyDescent="0.25">
      <c r="A141" s="174">
        <v>95</v>
      </c>
      <c r="B141" s="164" t="s">
        <v>110</v>
      </c>
      <c r="C141" s="174"/>
      <c r="D141" s="174" t="s">
        <v>52</v>
      </c>
      <c r="E141" s="89" t="s">
        <v>53</v>
      </c>
      <c r="F141" s="172"/>
      <c r="G141" s="89" t="s">
        <v>115</v>
      </c>
      <c r="H141" s="174" t="s">
        <v>233</v>
      </c>
      <c r="I141" s="76">
        <v>41710</v>
      </c>
      <c r="J141" s="174">
        <v>1</v>
      </c>
      <c r="K141" s="174">
        <v>1</v>
      </c>
      <c r="L141" s="174">
        <v>2</v>
      </c>
      <c r="M141" s="174">
        <v>95</v>
      </c>
      <c r="N141" s="67" t="s">
        <v>112</v>
      </c>
    </row>
    <row r="142" spans="1:14" ht="25.5" x14ac:dyDescent="0.25">
      <c r="A142" s="174">
        <v>96</v>
      </c>
      <c r="B142" s="164" t="s">
        <v>292</v>
      </c>
      <c r="C142" s="174"/>
      <c r="D142" s="174" t="s">
        <v>52</v>
      </c>
      <c r="E142" s="89" t="s">
        <v>53</v>
      </c>
      <c r="F142" s="172"/>
      <c r="G142" s="89" t="s">
        <v>115</v>
      </c>
      <c r="H142" s="174" t="s">
        <v>233</v>
      </c>
      <c r="I142" s="76">
        <v>41710</v>
      </c>
      <c r="J142" s="174">
        <v>1</v>
      </c>
      <c r="K142" s="174">
        <v>1</v>
      </c>
      <c r="L142" s="174">
        <v>2</v>
      </c>
      <c r="M142" s="174">
        <v>28</v>
      </c>
      <c r="N142" s="67" t="s">
        <v>224</v>
      </c>
    </row>
    <row r="143" spans="1:14" ht="15" customHeight="1" x14ac:dyDescent="0.25">
      <c r="A143" s="174">
        <v>97</v>
      </c>
      <c r="B143" s="131" t="s">
        <v>293</v>
      </c>
      <c r="C143" s="174"/>
      <c r="D143" s="174" t="s">
        <v>52</v>
      </c>
      <c r="E143" s="89" t="s">
        <v>53</v>
      </c>
      <c r="F143" s="172"/>
      <c r="G143" s="89" t="s">
        <v>115</v>
      </c>
      <c r="H143" s="174" t="s">
        <v>233</v>
      </c>
      <c r="I143" s="76">
        <v>41710</v>
      </c>
      <c r="J143" s="174">
        <v>1</v>
      </c>
      <c r="K143" s="174">
        <v>1</v>
      </c>
      <c r="L143" s="174">
        <v>2</v>
      </c>
      <c r="M143" s="174">
        <v>112</v>
      </c>
      <c r="N143" s="132"/>
    </row>
    <row r="144" spans="1:14" ht="25.5" x14ac:dyDescent="0.25">
      <c r="A144" s="174">
        <v>98</v>
      </c>
      <c r="B144" s="164" t="s">
        <v>102</v>
      </c>
      <c r="C144" s="172"/>
      <c r="D144" s="174" t="s">
        <v>52</v>
      </c>
      <c r="E144" s="89" t="s">
        <v>53</v>
      </c>
      <c r="F144" s="172"/>
      <c r="G144" s="89" t="s">
        <v>115</v>
      </c>
      <c r="H144" s="174" t="s">
        <v>233</v>
      </c>
      <c r="I144" s="76">
        <v>41710</v>
      </c>
      <c r="J144" s="174">
        <v>1</v>
      </c>
      <c r="K144" s="174">
        <v>1</v>
      </c>
      <c r="L144" s="174">
        <v>2</v>
      </c>
      <c r="M144" s="174">
        <v>80</v>
      </c>
      <c r="N144" s="67" t="s">
        <v>112</v>
      </c>
    </row>
    <row r="145" spans="1:15" x14ac:dyDescent="0.25">
      <c r="A145" s="174"/>
      <c r="B145" s="191" t="s">
        <v>346</v>
      </c>
      <c r="C145" s="172"/>
      <c r="D145" s="174"/>
      <c r="E145" s="89"/>
      <c r="F145" s="172"/>
      <c r="G145" s="89"/>
      <c r="H145" s="174"/>
      <c r="I145" s="76"/>
      <c r="J145" s="174"/>
      <c r="K145" s="174"/>
      <c r="L145" s="174"/>
      <c r="M145" s="172">
        <f>SUM(M138:M144)</f>
        <v>339</v>
      </c>
      <c r="N145" s="67"/>
    </row>
    <row r="146" spans="1:15" s="94" customFormat="1" ht="30" customHeight="1" x14ac:dyDescent="0.25">
      <c r="A146" s="139"/>
      <c r="B146" s="246" t="s">
        <v>364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147" t="s">
        <v>112</v>
      </c>
    </row>
    <row r="147" spans="1:15" ht="56.25" customHeight="1" x14ac:dyDescent="0.25">
      <c r="A147" s="174">
        <v>99</v>
      </c>
      <c r="B147" s="47" t="s">
        <v>114</v>
      </c>
      <c r="C147" s="174"/>
      <c r="D147" s="174" t="s">
        <v>52</v>
      </c>
      <c r="E147" s="89" t="s">
        <v>53</v>
      </c>
      <c r="F147" s="172"/>
      <c r="G147" s="89" t="s">
        <v>115</v>
      </c>
      <c r="H147" s="174" t="s">
        <v>289</v>
      </c>
      <c r="I147" s="76">
        <v>41701</v>
      </c>
      <c r="J147" s="174">
        <v>1</v>
      </c>
      <c r="K147" s="174">
        <v>1</v>
      </c>
      <c r="L147" s="174">
        <v>1</v>
      </c>
      <c r="M147" s="174">
        <v>882</v>
      </c>
      <c r="N147" s="104" t="s">
        <v>10</v>
      </c>
    </row>
    <row r="148" spans="1:15" ht="80.25" customHeight="1" x14ac:dyDescent="0.25">
      <c r="A148" s="174">
        <v>100</v>
      </c>
      <c r="B148" s="198" t="s">
        <v>363</v>
      </c>
      <c r="C148" s="174"/>
      <c r="D148" s="174" t="s">
        <v>52</v>
      </c>
      <c r="E148" s="89" t="s">
        <v>53</v>
      </c>
      <c r="F148" s="172"/>
      <c r="G148" s="89" t="s">
        <v>115</v>
      </c>
      <c r="H148" s="174" t="s">
        <v>289</v>
      </c>
      <c r="I148" s="76">
        <v>41701</v>
      </c>
      <c r="J148" s="174">
        <v>1</v>
      </c>
      <c r="K148" s="174">
        <v>1</v>
      </c>
      <c r="L148" s="174">
        <v>1</v>
      </c>
      <c r="M148" s="174">
        <v>524</v>
      </c>
      <c r="N148" s="67"/>
    </row>
    <row r="149" spans="1:15" ht="20.25" customHeight="1" x14ac:dyDescent="0.25">
      <c r="A149" s="174"/>
      <c r="B149" s="191" t="s">
        <v>346</v>
      </c>
      <c r="C149" s="174"/>
      <c r="D149" s="174"/>
      <c r="E149" s="89"/>
      <c r="F149" s="172"/>
      <c r="G149" s="89"/>
      <c r="H149" s="174"/>
      <c r="I149" s="76"/>
      <c r="J149" s="174"/>
      <c r="K149" s="174"/>
      <c r="L149" s="174"/>
      <c r="M149" s="172">
        <f>M147+M148</f>
        <v>1406</v>
      </c>
      <c r="N149" s="67"/>
    </row>
    <row r="150" spans="1:15" ht="20.25" customHeight="1" x14ac:dyDescent="0.25">
      <c r="A150" s="174"/>
      <c r="B150" s="191" t="s">
        <v>347</v>
      </c>
      <c r="C150" s="174"/>
      <c r="D150" s="174"/>
      <c r="E150" s="89"/>
      <c r="F150" s="172"/>
      <c r="G150" s="89"/>
      <c r="H150" s="174"/>
      <c r="I150" s="76"/>
      <c r="J150" s="174"/>
      <c r="K150" s="174"/>
      <c r="L150" s="174"/>
      <c r="M150" s="172">
        <f>M145+M149</f>
        <v>1745</v>
      </c>
      <c r="N150" s="67"/>
    </row>
    <row r="151" spans="1:15" ht="30" customHeight="1" x14ac:dyDescent="0.25">
      <c r="A151" s="103" t="s">
        <v>6</v>
      </c>
      <c r="B151" s="172" t="s">
        <v>290</v>
      </c>
      <c r="C151" s="104" t="s">
        <v>111</v>
      </c>
      <c r="D151" s="104" t="s">
        <v>62</v>
      </c>
      <c r="E151" s="104" t="s">
        <v>68</v>
      </c>
      <c r="F151" s="104" t="s">
        <v>68</v>
      </c>
      <c r="G151" s="104" t="s">
        <v>112</v>
      </c>
      <c r="H151" s="104" t="s">
        <v>234</v>
      </c>
      <c r="I151" s="104" t="s">
        <v>68</v>
      </c>
      <c r="J151" s="104" t="s">
        <v>111</v>
      </c>
      <c r="K151" s="104" t="s">
        <v>111</v>
      </c>
      <c r="L151" s="104" t="s">
        <v>111</v>
      </c>
      <c r="M151" s="104" t="s">
        <v>113</v>
      </c>
      <c r="N151" s="174"/>
    </row>
    <row r="152" spans="1:15" ht="33.6" customHeight="1" x14ac:dyDescent="0.25">
      <c r="A152" s="247" t="s">
        <v>69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174"/>
    </row>
    <row r="153" spans="1:15" ht="28.15" customHeight="1" x14ac:dyDescent="0.25">
      <c r="A153" s="247" t="s">
        <v>70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174" t="s">
        <v>243</v>
      </c>
    </row>
    <row r="154" spans="1:15" ht="20.25" customHeight="1" x14ac:dyDescent="0.25">
      <c r="A154" s="247" t="s">
        <v>71</v>
      </c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174" t="s">
        <v>237</v>
      </c>
    </row>
    <row r="155" spans="1:15" ht="20.25" customHeight="1" x14ac:dyDescent="0.25">
      <c r="A155" s="247" t="s">
        <v>235</v>
      </c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174" t="s">
        <v>237</v>
      </c>
      <c r="O155" s="5"/>
    </row>
    <row r="156" spans="1:15" ht="20.25" customHeight="1" x14ac:dyDescent="0.25">
      <c r="A156" s="247" t="s">
        <v>72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67">
        <f>SUM(N157:N159)</f>
        <v>54</v>
      </c>
      <c r="O156" s="5"/>
    </row>
    <row r="157" spans="1:15" ht="20.25" customHeight="1" x14ac:dyDescent="0.25">
      <c r="A157" s="247" t="s">
        <v>73</v>
      </c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67">
        <v>10</v>
      </c>
    </row>
    <row r="158" spans="1:15" ht="16.5" customHeight="1" x14ac:dyDescent="0.25">
      <c r="A158" s="247" t="s">
        <v>74</v>
      </c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67">
        <v>42</v>
      </c>
    </row>
    <row r="159" spans="1:15" ht="20.25" customHeight="1" x14ac:dyDescent="0.25">
      <c r="A159" s="247" t="s">
        <v>75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67">
        <v>2</v>
      </c>
    </row>
    <row r="160" spans="1:15" ht="18.75" customHeight="1" x14ac:dyDescent="0.25">
      <c r="A160" s="247" t="s">
        <v>76</v>
      </c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67">
        <v>22</v>
      </c>
    </row>
    <row r="161" spans="1:14" ht="33.75" customHeight="1" x14ac:dyDescent="0.25">
      <c r="A161" s="247" t="s">
        <v>77</v>
      </c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67">
        <v>12</v>
      </c>
    </row>
    <row r="162" spans="1:14" ht="46.5" customHeight="1" x14ac:dyDescent="0.25">
      <c r="A162" s="247" t="s">
        <v>78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67">
        <v>10</v>
      </c>
    </row>
    <row r="163" spans="1:14" ht="34.5" customHeight="1" x14ac:dyDescent="0.25">
      <c r="A163" s="249" t="s">
        <v>254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185"/>
    </row>
    <row r="164" spans="1:14" ht="33.75" customHeight="1" x14ac:dyDescent="0.25">
      <c r="A164" s="249" t="s">
        <v>255</v>
      </c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186"/>
    </row>
    <row r="165" spans="1:14" ht="33.75" customHeight="1" x14ac:dyDescent="0.25">
      <c r="A165" s="249" t="s">
        <v>365</v>
      </c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186"/>
    </row>
    <row r="166" spans="1:14" x14ac:dyDescent="0.25">
      <c r="A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1:14" s="93" customFormat="1" ht="31.5" customHeight="1" x14ac:dyDescent="0.25">
      <c r="A167" s="228" t="s">
        <v>261</v>
      </c>
      <c r="B167" s="228"/>
      <c r="C167" s="228"/>
      <c r="D167" s="214"/>
      <c r="E167" s="214"/>
      <c r="F167" s="231"/>
      <c r="G167" s="231"/>
      <c r="H167" s="232" t="s">
        <v>260</v>
      </c>
      <c r="I167" s="232"/>
      <c r="J167" s="232"/>
    </row>
    <row r="168" spans="1:14" s="93" customFormat="1" ht="15.75" x14ac:dyDescent="0.25">
      <c r="A168" s="213"/>
      <c r="B168" s="199"/>
      <c r="C168" s="215"/>
      <c r="D168" s="99"/>
      <c r="H168" s="216"/>
      <c r="I168" s="216"/>
      <c r="J168" s="216"/>
    </row>
    <row r="169" spans="1:14" s="93" customFormat="1" ht="20.25" customHeight="1" x14ac:dyDescent="0.25">
      <c r="A169" s="200" t="s">
        <v>388</v>
      </c>
      <c r="C169" s="200"/>
      <c r="D169" s="214"/>
      <c r="E169" s="214"/>
      <c r="F169" s="200"/>
      <c r="G169" s="200"/>
      <c r="H169" s="217" t="s">
        <v>371</v>
      </c>
      <c r="I169" s="217"/>
      <c r="J169" s="218"/>
    </row>
    <row r="170" spans="1:14" x14ac:dyDescent="0.25">
      <c r="A170" s="226" t="s">
        <v>397</v>
      </c>
      <c r="B170" s="226"/>
      <c r="C170" s="226"/>
    </row>
  </sheetData>
  <autoFilter ref="A5:N16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8">
    <mergeCell ref="G1:N1"/>
    <mergeCell ref="A162:M162"/>
    <mergeCell ref="A156:M156"/>
    <mergeCell ref="A157:M157"/>
    <mergeCell ref="A158:M158"/>
    <mergeCell ref="A159:M159"/>
    <mergeCell ref="A160:M160"/>
    <mergeCell ref="A161:M161"/>
    <mergeCell ref="A155:M155"/>
    <mergeCell ref="B60:N60"/>
    <mergeCell ref="A126:M126"/>
    <mergeCell ref="A127:M127"/>
    <mergeCell ref="A152:M152"/>
    <mergeCell ref="B117:N117"/>
    <mergeCell ref="B146:M146"/>
    <mergeCell ref="B57:N57"/>
    <mergeCell ref="A5:A6"/>
    <mergeCell ref="B5:B6"/>
    <mergeCell ref="B8:N8"/>
    <mergeCell ref="B9:N9"/>
    <mergeCell ref="B3:N3"/>
    <mergeCell ref="A4:N4"/>
    <mergeCell ref="C5:N5"/>
    <mergeCell ref="B10:N10"/>
    <mergeCell ref="B19:N19"/>
    <mergeCell ref="B63:N63"/>
    <mergeCell ref="B70:N70"/>
    <mergeCell ref="B71:N71"/>
    <mergeCell ref="B33:N33"/>
    <mergeCell ref="B39:N39"/>
    <mergeCell ref="B42:N42"/>
    <mergeCell ref="B49:N49"/>
    <mergeCell ref="B25:N25"/>
    <mergeCell ref="A170:C170"/>
    <mergeCell ref="B72:N72"/>
    <mergeCell ref="B116:N116"/>
    <mergeCell ref="B115:N115"/>
    <mergeCell ref="A167:C167"/>
    <mergeCell ref="F167:G167"/>
    <mergeCell ref="H167:J167"/>
    <mergeCell ref="B137:M137"/>
    <mergeCell ref="B135:M135"/>
    <mergeCell ref="B136:M136"/>
    <mergeCell ref="A153:M153"/>
    <mergeCell ref="A154:M154"/>
    <mergeCell ref="A163:M163"/>
    <mergeCell ref="A164:M164"/>
    <mergeCell ref="A165:M165"/>
  </mergeCells>
  <pageMargins left="0.39370078740157483" right="0.39370078740157483" top="0.74803149606299213" bottom="0.74803149606299213" header="0.31496062992125984" footer="0.31496062992125984"/>
  <pageSetup paperSize="9" scale="9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zoomScaleNormal="100" zoomScaleSheetLayoutView="100" workbookViewId="0">
      <selection activeCell="E6" sqref="E6"/>
    </sheetView>
  </sheetViews>
  <sheetFormatPr defaultRowHeight="15" x14ac:dyDescent="0.25"/>
  <cols>
    <col min="1" max="1" width="6.7109375" customWidth="1"/>
    <col min="2" max="2" width="50.8554687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7.7109375" customWidth="1"/>
    <col min="9" max="9" width="9.8554687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8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23.45" customHeight="1" x14ac:dyDescent="0.25">
      <c r="A2" s="114"/>
      <c r="B2" s="272" t="s">
        <v>267</v>
      </c>
      <c r="C2" s="273"/>
      <c r="D2" s="273"/>
      <c r="E2" s="273"/>
      <c r="F2" s="273"/>
      <c r="G2" s="113"/>
      <c r="H2" s="113"/>
      <c r="I2" s="1"/>
      <c r="L2" s="182" t="s">
        <v>399</v>
      </c>
    </row>
    <row r="3" spans="1:14" ht="15.75" x14ac:dyDescent="0.25">
      <c r="A3" s="21" t="s">
        <v>51</v>
      </c>
      <c r="B3" s="274" t="s">
        <v>166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98.25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customHeight="1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67" t="s">
        <v>46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ht="27" customHeight="1" x14ac:dyDescent="0.25">
      <c r="A10" s="176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45.75" customHeight="1" x14ac:dyDescent="0.25">
      <c r="A11" s="176">
        <v>1</v>
      </c>
      <c r="B11" s="44" t="s">
        <v>90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1131</v>
      </c>
      <c r="N11" s="66" t="s">
        <v>224</v>
      </c>
    </row>
    <row r="12" spans="1:14" ht="39.75" customHeight="1" x14ac:dyDescent="0.25">
      <c r="A12" s="176">
        <v>2</v>
      </c>
      <c r="B12" s="44" t="s">
        <v>91</v>
      </c>
      <c r="C12" s="176"/>
      <c r="D12" s="176" t="s">
        <v>52</v>
      </c>
      <c r="E12" s="49" t="s">
        <v>53</v>
      </c>
      <c r="F12" s="176"/>
      <c r="G12" s="176">
        <v>2</v>
      </c>
      <c r="H12" s="51" t="s">
        <v>244</v>
      </c>
      <c r="I12" s="50">
        <v>41418</v>
      </c>
      <c r="J12" s="176">
        <v>1</v>
      </c>
      <c r="K12" s="176">
        <v>1</v>
      </c>
      <c r="L12" s="176">
        <v>1</v>
      </c>
      <c r="M12" s="176">
        <v>270</v>
      </c>
      <c r="N12" s="66" t="s">
        <v>224</v>
      </c>
    </row>
    <row r="13" spans="1:14" ht="65.25" customHeight="1" x14ac:dyDescent="0.25">
      <c r="A13" s="176">
        <v>3</v>
      </c>
      <c r="B13" s="44" t="s">
        <v>368</v>
      </c>
      <c r="C13" s="176"/>
      <c r="D13" s="176" t="s">
        <v>52</v>
      </c>
      <c r="E13" s="49" t="s">
        <v>53</v>
      </c>
      <c r="F13" s="176"/>
      <c r="G13" s="176">
        <v>2</v>
      </c>
      <c r="H13" s="176">
        <v>4</v>
      </c>
      <c r="I13" s="75">
        <v>41418</v>
      </c>
      <c r="J13" s="176">
        <v>1</v>
      </c>
      <c r="K13" s="176">
        <v>1</v>
      </c>
      <c r="L13" s="176">
        <v>1</v>
      </c>
      <c r="M13" s="176">
        <v>344</v>
      </c>
      <c r="N13" s="66" t="s">
        <v>224</v>
      </c>
    </row>
    <row r="14" spans="1:14" ht="45" customHeight="1" x14ac:dyDescent="0.25">
      <c r="A14" s="176">
        <v>4</v>
      </c>
      <c r="B14" s="44" t="s">
        <v>242</v>
      </c>
      <c r="C14" s="176"/>
      <c r="D14" s="176" t="s">
        <v>52</v>
      </c>
      <c r="E14" s="49" t="s">
        <v>53</v>
      </c>
      <c r="F14" s="176"/>
      <c r="G14" s="176">
        <v>2</v>
      </c>
      <c r="H14" s="176">
        <v>4</v>
      </c>
      <c r="I14" s="75">
        <v>41418</v>
      </c>
      <c r="J14" s="176">
        <v>1</v>
      </c>
      <c r="K14" s="176">
        <v>1</v>
      </c>
      <c r="L14" s="176">
        <v>1</v>
      </c>
      <c r="M14" s="176">
        <v>251</v>
      </c>
      <c r="N14" s="66" t="s">
        <v>224</v>
      </c>
    </row>
    <row r="15" spans="1:14" ht="72.75" customHeight="1" x14ac:dyDescent="0.25">
      <c r="A15" s="176">
        <v>5</v>
      </c>
      <c r="B15" s="44" t="s">
        <v>92</v>
      </c>
      <c r="C15" s="89"/>
      <c r="D15" s="176" t="s">
        <v>52</v>
      </c>
      <c r="E15" s="49" t="s">
        <v>53</v>
      </c>
      <c r="F15" s="89"/>
      <c r="G15" s="89" t="s">
        <v>115</v>
      </c>
      <c r="H15" s="176">
        <v>4</v>
      </c>
      <c r="I15" s="75">
        <v>41418</v>
      </c>
      <c r="J15" s="176">
        <v>1</v>
      </c>
      <c r="K15" s="176">
        <v>1</v>
      </c>
      <c r="L15" s="176">
        <v>1</v>
      </c>
      <c r="M15" s="176">
        <v>0</v>
      </c>
      <c r="N15" s="66" t="s">
        <v>224</v>
      </c>
    </row>
    <row r="16" spans="1:14" ht="27.75" customHeight="1" x14ac:dyDescent="0.25">
      <c r="A16" s="176"/>
      <c r="B16" s="148" t="s">
        <v>346</v>
      </c>
      <c r="C16" s="89"/>
      <c r="D16" s="176"/>
      <c r="E16" s="49"/>
      <c r="F16" s="89"/>
      <c r="G16" s="89"/>
      <c r="H16" s="176"/>
      <c r="I16" s="75"/>
      <c r="J16" s="176"/>
      <c r="K16" s="176"/>
      <c r="L16" s="176"/>
      <c r="M16" s="175">
        <f>SUM(M11:M15)</f>
        <v>1996</v>
      </c>
      <c r="N16" s="66"/>
    </row>
    <row r="17" spans="1:14" ht="37.9" customHeight="1" x14ac:dyDescent="0.25">
      <c r="A17" s="176"/>
      <c r="B17" s="251" t="s">
        <v>60</v>
      </c>
      <c r="C17" s="266"/>
      <c r="D17" s="266"/>
      <c r="E17" s="266"/>
      <c r="F17" s="266"/>
      <c r="G17" s="266"/>
      <c r="H17" s="268"/>
      <c r="I17" s="268"/>
      <c r="J17" s="268"/>
      <c r="K17" s="268"/>
      <c r="L17" s="268"/>
      <c r="M17" s="268"/>
      <c r="N17" s="268"/>
    </row>
    <row r="18" spans="1:14" ht="57" customHeight="1" x14ac:dyDescent="0.25">
      <c r="A18" s="176">
        <v>6</v>
      </c>
      <c r="B18" s="16" t="s">
        <v>93</v>
      </c>
      <c r="C18" s="176"/>
      <c r="D18" s="176" t="s">
        <v>52</v>
      </c>
      <c r="E18" s="49" t="s">
        <v>53</v>
      </c>
      <c r="F18" s="176"/>
      <c r="G18" s="176">
        <v>2</v>
      </c>
      <c r="H18" s="51" t="s">
        <v>244</v>
      </c>
      <c r="I18" s="50">
        <v>41418</v>
      </c>
      <c r="J18" s="176">
        <v>1</v>
      </c>
      <c r="K18" s="176">
        <v>1</v>
      </c>
      <c r="L18" s="176">
        <v>1</v>
      </c>
      <c r="M18" s="176">
        <v>0</v>
      </c>
      <c r="N18" s="66" t="s">
        <v>224</v>
      </c>
    </row>
    <row r="19" spans="1:14" ht="70.5" customHeight="1" x14ac:dyDescent="0.25">
      <c r="A19" s="176">
        <v>7</v>
      </c>
      <c r="B19" s="44" t="s">
        <v>94</v>
      </c>
      <c r="C19" s="176"/>
      <c r="D19" s="176" t="s">
        <v>52</v>
      </c>
      <c r="E19" s="49" t="s">
        <v>53</v>
      </c>
      <c r="F19" s="176"/>
      <c r="G19" s="176">
        <v>2</v>
      </c>
      <c r="H19" s="51" t="s">
        <v>244</v>
      </c>
      <c r="I19" s="50">
        <v>41418</v>
      </c>
      <c r="J19" s="176">
        <v>1</v>
      </c>
      <c r="K19" s="176">
        <v>1</v>
      </c>
      <c r="L19" s="176">
        <v>1</v>
      </c>
      <c r="M19" s="176">
        <v>130</v>
      </c>
      <c r="N19" s="66" t="s">
        <v>224</v>
      </c>
    </row>
    <row r="20" spans="1:14" ht="57" customHeight="1" x14ac:dyDescent="0.25">
      <c r="A20" s="176">
        <v>8</v>
      </c>
      <c r="B20" s="44" t="s">
        <v>95</v>
      </c>
      <c r="C20" s="176"/>
      <c r="D20" s="176" t="s">
        <v>52</v>
      </c>
      <c r="E20" s="49" t="s">
        <v>53</v>
      </c>
      <c r="F20" s="176"/>
      <c r="G20" s="176">
        <v>2</v>
      </c>
      <c r="H20" s="51" t="s">
        <v>244</v>
      </c>
      <c r="I20" s="50">
        <v>41418</v>
      </c>
      <c r="J20" s="176">
        <v>1</v>
      </c>
      <c r="K20" s="176">
        <v>1</v>
      </c>
      <c r="L20" s="176">
        <v>1</v>
      </c>
      <c r="M20" s="176">
        <v>137</v>
      </c>
      <c r="N20" s="66" t="s">
        <v>224</v>
      </c>
    </row>
    <row r="21" spans="1:14" ht="42" customHeight="1" x14ac:dyDescent="0.25">
      <c r="A21" s="176">
        <v>9</v>
      </c>
      <c r="B21" s="44" t="s">
        <v>96</v>
      </c>
      <c r="C21" s="176"/>
      <c r="D21" s="176" t="s">
        <v>52</v>
      </c>
      <c r="E21" s="49" t="s">
        <v>53</v>
      </c>
      <c r="F21" s="176"/>
      <c r="G21" s="176">
        <v>2</v>
      </c>
      <c r="H21" s="51" t="s">
        <v>244</v>
      </c>
      <c r="I21" s="50">
        <v>41418</v>
      </c>
      <c r="J21" s="176">
        <v>1</v>
      </c>
      <c r="K21" s="176">
        <v>1</v>
      </c>
      <c r="L21" s="176">
        <v>1</v>
      </c>
      <c r="M21" s="176">
        <v>213</v>
      </c>
      <c r="N21" s="66" t="s">
        <v>224</v>
      </c>
    </row>
    <row r="22" spans="1:14" ht="53.25" customHeight="1" x14ac:dyDescent="0.25">
      <c r="A22" s="176">
        <v>10</v>
      </c>
      <c r="B22" s="44" t="s">
        <v>97</v>
      </c>
      <c r="C22" s="176"/>
      <c r="D22" s="176" t="s">
        <v>52</v>
      </c>
      <c r="E22" s="49" t="s">
        <v>53</v>
      </c>
      <c r="F22" s="176"/>
      <c r="G22" s="176">
        <v>2</v>
      </c>
      <c r="H22" s="51" t="s">
        <v>244</v>
      </c>
      <c r="I22" s="50">
        <v>41418</v>
      </c>
      <c r="J22" s="176">
        <v>1</v>
      </c>
      <c r="K22" s="176">
        <v>1</v>
      </c>
      <c r="L22" s="176">
        <v>1</v>
      </c>
      <c r="M22" s="176">
        <v>104</v>
      </c>
      <c r="N22" s="66" t="s">
        <v>224</v>
      </c>
    </row>
    <row r="23" spans="1:14" ht="28.5" customHeight="1" x14ac:dyDescent="0.25">
      <c r="A23" s="176">
        <v>11</v>
      </c>
      <c r="B23" s="44" t="s">
        <v>98</v>
      </c>
      <c r="C23" s="176"/>
      <c r="D23" s="176" t="s">
        <v>52</v>
      </c>
      <c r="E23" s="49" t="s">
        <v>53</v>
      </c>
      <c r="F23" s="176"/>
      <c r="G23" s="176">
        <v>2</v>
      </c>
      <c r="H23" s="51" t="s">
        <v>244</v>
      </c>
      <c r="I23" s="50">
        <v>41418</v>
      </c>
      <c r="J23" s="176">
        <v>1</v>
      </c>
      <c r="K23" s="176">
        <v>1</v>
      </c>
      <c r="L23" s="176">
        <v>1</v>
      </c>
      <c r="M23" s="176">
        <v>0</v>
      </c>
      <c r="N23" s="66" t="s">
        <v>224</v>
      </c>
    </row>
    <row r="24" spans="1:14" ht="19.5" customHeight="1" x14ac:dyDescent="0.25">
      <c r="A24" s="176"/>
      <c r="B24" s="148" t="s">
        <v>346</v>
      </c>
      <c r="C24" s="176"/>
      <c r="D24" s="176"/>
      <c r="E24" s="49"/>
      <c r="F24" s="176"/>
      <c r="G24" s="176"/>
      <c r="H24" s="51"/>
      <c r="I24" s="50"/>
      <c r="J24" s="176"/>
      <c r="K24" s="176"/>
      <c r="L24" s="176"/>
      <c r="M24" s="175">
        <f>SUM(M18:M23)</f>
        <v>584</v>
      </c>
      <c r="N24" s="66"/>
    </row>
    <row r="25" spans="1:14" ht="15.75" customHeight="1" x14ac:dyDescent="0.25">
      <c r="A25" s="176"/>
      <c r="B25" s="148" t="s">
        <v>348</v>
      </c>
      <c r="C25" s="176"/>
      <c r="D25" s="176"/>
      <c r="E25" s="49"/>
      <c r="F25" s="176"/>
      <c r="G25" s="176"/>
      <c r="H25" s="51"/>
      <c r="I25" s="50"/>
      <c r="J25" s="176"/>
      <c r="K25" s="176"/>
      <c r="L25" s="176"/>
      <c r="M25" s="175">
        <f>M24+M16</f>
        <v>2580</v>
      </c>
      <c r="N25" s="66"/>
    </row>
    <row r="26" spans="1:14" ht="35.450000000000003" customHeight="1" x14ac:dyDescent="0.25">
      <c r="A26" s="176"/>
      <c r="B26" s="266" t="s">
        <v>47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1:14" ht="15.6" customHeight="1" x14ac:dyDescent="0.25">
      <c r="A27" s="176"/>
      <c r="B27" s="243" t="s">
        <v>46</v>
      </c>
      <c r="C27" s="243"/>
      <c r="D27" s="243"/>
      <c r="E27" s="243"/>
      <c r="F27" s="243"/>
      <c r="G27" s="243"/>
      <c r="H27" s="265"/>
      <c r="I27" s="265"/>
      <c r="J27" s="265"/>
      <c r="K27" s="265"/>
      <c r="L27" s="265"/>
      <c r="M27" s="265"/>
      <c r="N27" s="265"/>
    </row>
    <row r="28" spans="1:14" ht="14.45" customHeight="1" x14ac:dyDescent="0.25">
      <c r="A28" s="176"/>
      <c r="B28" s="266" t="s">
        <v>61</v>
      </c>
      <c r="C28" s="266"/>
      <c r="D28" s="266"/>
      <c r="E28" s="266"/>
      <c r="F28" s="266"/>
      <c r="G28" s="266"/>
      <c r="H28" s="268"/>
      <c r="I28" s="268"/>
      <c r="J28" s="268"/>
      <c r="K28" s="268"/>
      <c r="L28" s="268"/>
      <c r="M28" s="268"/>
      <c r="N28" s="268"/>
    </row>
    <row r="29" spans="1:14" ht="32.25" customHeight="1" x14ac:dyDescent="0.25">
      <c r="A29" s="176"/>
      <c r="B29" s="266" t="s">
        <v>48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1:14" x14ac:dyDescent="0.25">
      <c r="A30" s="176"/>
      <c r="B30" s="267" t="s">
        <v>46</v>
      </c>
      <c r="C30" s="267"/>
      <c r="D30" s="267"/>
      <c r="E30" s="267"/>
      <c r="F30" s="267"/>
      <c r="G30" s="267"/>
      <c r="H30" s="265"/>
      <c r="I30" s="265"/>
      <c r="J30" s="265"/>
      <c r="K30" s="265"/>
      <c r="L30" s="265"/>
      <c r="M30" s="265"/>
      <c r="N30" s="265"/>
    </row>
    <row r="31" spans="1:14" ht="15" customHeight="1" x14ac:dyDescent="0.25">
      <c r="A31" s="176"/>
      <c r="B31" s="266" t="s">
        <v>61</v>
      </c>
      <c r="C31" s="266"/>
      <c r="D31" s="266"/>
      <c r="E31" s="266"/>
      <c r="F31" s="266"/>
      <c r="G31" s="266"/>
      <c r="H31" s="268"/>
      <c r="I31" s="268"/>
      <c r="J31" s="268"/>
      <c r="K31" s="268"/>
      <c r="L31" s="268"/>
      <c r="M31" s="268"/>
      <c r="N31" s="268"/>
    </row>
    <row r="32" spans="1:14" ht="23.25" customHeight="1" x14ac:dyDescent="0.25">
      <c r="A32" s="176"/>
      <c r="B32" s="266" t="s">
        <v>49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ht="22.15" customHeight="1" x14ac:dyDescent="0.25">
      <c r="A33" s="176"/>
      <c r="B33" s="267" t="s">
        <v>46</v>
      </c>
      <c r="C33" s="267"/>
      <c r="D33" s="267"/>
      <c r="E33" s="267"/>
      <c r="F33" s="267"/>
      <c r="G33" s="267"/>
      <c r="H33" s="265"/>
      <c r="I33" s="265"/>
      <c r="J33" s="265"/>
      <c r="K33" s="265"/>
      <c r="L33" s="265"/>
      <c r="M33" s="265"/>
      <c r="N33" s="265"/>
    </row>
    <row r="34" spans="1:14" ht="22.15" customHeight="1" x14ac:dyDescent="0.25">
      <c r="A34" s="176"/>
      <c r="B34" s="266" t="s">
        <v>61</v>
      </c>
      <c r="C34" s="266"/>
      <c r="D34" s="266"/>
      <c r="E34" s="266"/>
      <c r="F34" s="266"/>
      <c r="G34" s="266"/>
      <c r="H34" s="268"/>
      <c r="I34" s="268"/>
      <c r="J34" s="268"/>
      <c r="K34" s="268"/>
      <c r="L34" s="268"/>
      <c r="M34" s="268"/>
      <c r="N34" s="268"/>
    </row>
    <row r="35" spans="1:14" ht="39" customHeight="1" x14ac:dyDescent="0.25">
      <c r="A35" s="41" t="s">
        <v>6</v>
      </c>
      <c r="B35" s="175" t="s">
        <v>245</v>
      </c>
      <c r="C35" s="37" t="s">
        <v>111</v>
      </c>
      <c r="D35" s="37" t="s">
        <v>62</v>
      </c>
      <c r="E35" s="37" t="s">
        <v>68</v>
      </c>
      <c r="F35" s="37" t="s">
        <v>68</v>
      </c>
      <c r="G35" s="37" t="s">
        <v>112</v>
      </c>
      <c r="H35" s="37" t="s">
        <v>10</v>
      </c>
      <c r="I35" s="37" t="s">
        <v>68</v>
      </c>
      <c r="J35" s="37" t="s">
        <v>111</v>
      </c>
      <c r="K35" s="37" t="s">
        <v>111</v>
      </c>
      <c r="L35" s="37" t="s">
        <v>111</v>
      </c>
      <c r="M35" s="37" t="s">
        <v>113</v>
      </c>
      <c r="N35" s="37" t="s">
        <v>10</v>
      </c>
    </row>
    <row r="36" spans="1:14" ht="20.25" customHeight="1" x14ac:dyDescent="0.25">
      <c r="A36" s="262" t="s">
        <v>69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67">
        <v>1</v>
      </c>
    </row>
    <row r="37" spans="1:14" ht="18.75" customHeight="1" x14ac:dyDescent="0.25">
      <c r="A37" s="262" t="s">
        <v>367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67" t="s">
        <v>225</v>
      </c>
    </row>
    <row r="38" spans="1:14" ht="20.25" customHeight="1" x14ac:dyDescent="0.25">
      <c r="A38" s="262" t="s">
        <v>248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67" t="s">
        <v>225</v>
      </c>
    </row>
    <row r="39" spans="1:14" ht="20.25" customHeight="1" x14ac:dyDescent="0.25">
      <c r="A39" s="262" t="s">
        <v>249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67" t="s">
        <v>225</v>
      </c>
    </row>
    <row r="40" spans="1:14" ht="20.25" customHeight="1" x14ac:dyDescent="0.25">
      <c r="A40" s="262" t="s">
        <v>72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67">
        <f>N41+N42+N43</f>
        <v>5</v>
      </c>
    </row>
    <row r="41" spans="1:14" ht="20.25" customHeight="1" x14ac:dyDescent="0.25">
      <c r="A41" s="262" t="s">
        <v>73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67">
        <v>0</v>
      </c>
    </row>
    <row r="42" spans="1:14" ht="20.25" customHeight="1" x14ac:dyDescent="0.25">
      <c r="A42" s="262" t="s">
        <v>74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67">
        <v>3</v>
      </c>
    </row>
    <row r="43" spans="1:14" ht="20.25" customHeight="1" x14ac:dyDescent="0.25">
      <c r="A43" s="262" t="s">
        <v>75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67">
        <v>2</v>
      </c>
    </row>
    <row r="44" spans="1:14" ht="16.5" customHeight="1" x14ac:dyDescent="0.25">
      <c r="A44" s="262" t="s">
        <v>76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67">
        <v>2</v>
      </c>
    </row>
    <row r="45" spans="1:14" ht="20.25" customHeight="1" x14ac:dyDescent="0.25">
      <c r="A45" s="262" t="s">
        <v>77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67">
        <v>2</v>
      </c>
    </row>
    <row r="46" spans="1:14" ht="18.75" customHeight="1" x14ac:dyDescent="0.25">
      <c r="A46" s="262" t="s">
        <v>78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7">
        <v>0</v>
      </c>
    </row>
    <row r="47" spans="1:14" ht="34.5" customHeight="1" x14ac:dyDescent="0.25">
      <c r="A47" s="271" t="s">
        <v>228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32.25" customHeight="1" x14ac:dyDescent="0.25">
      <c r="A48" s="271" t="s">
        <v>230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49.9" customHeight="1" x14ac:dyDescent="0.25">
      <c r="A49" s="269" t="s">
        <v>366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</row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</sheetData>
  <mergeCells count="38">
    <mergeCell ref="F1:N1"/>
    <mergeCell ref="B2:F2"/>
    <mergeCell ref="B3:N3"/>
    <mergeCell ref="A46:M46"/>
    <mergeCell ref="A47:N47"/>
    <mergeCell ref="B30:N30"/>
    <mergeCell ref="B10:N10"/>
    <mergeCell ref="B17:N17"/>
    <mergeCell ref="A43:M43"/>
    <mergeCell ref="B32:N32"/>
    <mergeCell ref="B33:N33"/>
    <mergeCell ref="B34:N34"/>
    <mergeCell ref="A37:M37"/>
    <mergeCell ref="B31:N31"/>
    <mergeCell ref="A36:M36"/>
    <mergeCell ref="A49:N49"/>
    <mergeCell ref="A39:M39"/>
    <mergeCell ref="A40:M40"/>
    <mergeCell ref="A38:M38"/>
    <mergeCell ref="A44:M44"/>
    <mergeCell ref="A45:M45"/>
    <mergeCell ref="A48:N48"/>
    <mergeCell ref="A54:C54"/>
    <mergeCell ref="F51:G51"/>
    <mergeCell ref="A4:N4"/>
    <mergeCell ref="A5:A6"/>
    <mergeCell ref="B5:B6"/>
    <mergeCell ref="C5:N5"/>
    <mergeCell ref="A41:M41"/>
    <mergeCell ref="A42:M42"/>
    <mergeCell ref="B27:N27"/>
    <mergeCell ref="B8:N8"/>
    <mergeCell ref="B9:N9"/>
    <mergeCell ref="B28:N28"/>
    <mergeCell ref="B29:N29"/>
    <mergeCell ref="B26:N26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zoomScaleNormal="100" workbookViewId="0">
      <selection activeCell="H6" sqref="H6"/>
    </sheetView>
  </sheetViews>
  <sheetFormatPr defaultRowHeight="15" x14ac:dyDescent="0.25"/>
  <cols>
    <col min="1" max="1" width="6.28515625" customWidth="1"/>
    <col min="2" max="2" width="51.710937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0.57031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8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23.45" customHeight="1" x14ac:dyDescent="0.25">
      <c r="A2" s="106"/>
      <c r="B2" s="272" t="s">
        <v>267</v>
      </c>
      <c r="C2" s="273"/>
      <c r="D2" s="273"/>
      <c r="E2" s="273"/>
      <c r="F2" s="273"/>
      <c r="G2" s="107"/>
      <c r="H2" s="107"/>
      <c r="I2" s="1"/>
      <c r="L2" s="182" t="s">
        <v>400</v>
      </c>
    </row>
    <row r="3" spans="1:14" ht="15.75" x14ac:dyDescent="0.25">
      <c r="A3" s="187" t="s">
        <v>51</v>
      </c>
      <c r="B3" s="277" t="s">
        <v>167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223.9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51" t="s">
        <v>59</v>
      </c>
      <c r="C9" s="266"/>
      <c r="D9" s="266"/>
      <c r="E9" s="266"/>
      <c r="F9" s="266"/>
      <c r="G9" s="266"/>
      <c r="H9" s="268"/>
      <c r="I9" s="268"/>
      <c r="J9" s="268"/>
      <c r="K9" s="268"/>
      <c r="L9" s="268"/>
      <c r="M9" s="268"/>
      <c r="N9" s="268"/>
    </row>
    <row r="10" spans="1:14" ht="54" customHeight="1" x14ac:dyDescent="0.25">
      <c r="A10" s="176">
        <v>1</v>
      </c>
      <c r="B10" s="44" t="s">
        <v>90</v>
      </c>
      <c r="C10" s="176"/>
      <c r="D10" s="176" t="s">
        <v>52</v>
      </c>
      <c r="E10" s="49" t="s">
        <v>53</v>
      </c>
      <c r="F10" s="176"/>
      <c r="G10" s="176">
        <v>2</v>
      </c>
      <c r="H10" s="51" t="s">
        <v>244</v>
      </c>
      <c r="I10" s="50">
        <v>41418</v>
      </c>
      <c r="J10" s="176">
        <v>1</v>
      </c>
      <c r="K10" s="176">
        <v>1</v>
      </c>
      <c r="L10" s="176">
        <v>1</v>
      </c>
      <c r="M10" s="176">
        <v>337</v>
      </c>
      <c r="N10" s="66" t="s">
        <v>224</v>
      </c>
    </row>
    <row r="11" spans="1:14" ht="54" customHeight="1" x14ac:dyDescent="0.25">
      <c r="A11" s="176">
        <v>2</v>
      </c>
      <c r="B11" s="44" t="s">
        <v>91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164</v>
      </c>
      <c r="N11" s="66" t="s">
        <v>224</v>
      </c>
    </row>
    <row r="12" spans="1:14" ht="54" customHeight="1" x14ac:dyDescent="0.25">
      <c r="A12" s="176">
        <v>3</v>
      </c>
      <c r="B12" s="44" t="s">
        <v>241</v>
      </c>
      <c r="C12" s="176"/>
      <c r="D12" s="176" t="s">
        <v>52</v>
      </c>
      <c r="E12" s="49" t="s">
        <v>53</v>
      </c>
      <c r="F12" s="176"/>
      <c r="G12" s="176">
        <v>2</v>
      </c>
      <c r="H12" s="176">
        <v>4</v>
      </c>
      <c r="I12" s="75">
        <v>41418</v>
      </c>
      <c r="J12" s="176">
        <v>1</v>
      </c>
      <c r="K12" s="176">
        <v>1</v>
      </c>
      <c r="L12" s="176">
        <v>1</v>
      </c>
      <c r="M12" s="176">
        <v>388</v>
      </c>
      <c r="N12" s="66" t="s">
        <v>224</v>
      </c>
    </row>
    <row r="13" spans="1:14" ht="54" customHeight="1" x14ac:dyDescent="0.25">
      <c r="A13" s="176">
        <v>4</v>
      </c>
      <c r="B13" s="44" t="s">
        <v>242</v>
      </c>
      <c r="C13" s="176"/>
      <c r="D13" s="176" t="s">
        <v>52</v>
      </c>
      <c r="E13" s="49" t="s">
        <v>53</v>
      </c>
      <c r="F13" s="176"/>
      <c r="G13" s="176">
        <v>2</v>
      </c>
      <c r="H13" s="176">
        <v>4</v>
      </c>
      <c r="I13" s="75">
        <v>41418</v>
      </c>
      <c r="J13" s="176">
        <v>1</v>
      </c>
      <c r="K13" s="176">
        <v>1</v>
      </c>
      <c r="L13" s="176">
        <v>1</v>
      </c>
      <c r="M13" s="176">
        <v>384</v>
      </c>
      <c r="N13" s="66" t="s">
        <v>224</v>
      </c>
    </row>
    <row r="14" spans="1:14" ht="54" customHeight="1" x14ac:dyDescent="0.25">
      <c r="A14" s="176">
        <v>5</v>
      </c>
      <c r="B14" s="44" t="s">
        <v>92</v>
      </c>
      <c r="C14" s="89"/>
      <c r="D14" s="176" t="s">
        <v>52</v>
      </c>
      <c r="E14" s="49" t="s">
        <v>53</v>
      </c>
      <c r="F14" s="89"/>
      <c r="G14" s="89" t="s">
        <v>115</v>
      </c>
      <c r="H14" s="176">
        <v>4</v>
      </c>
      <c r="I14" s="75">
        <v>41418</v>
      </c>
      <c r="J14" s="176">
        <v>1</v>
      </c>
      <c r="K14" s="176">
        <v>1</v>
      </c>
      <c r="L14" s="176">
        <v>1</v>
      </c>
      <c r="M14" s="176">
        <v>0</v>
      </c>
      <c r="N14" s="66" t="s">
        <v>224</v>
      </c>
    </row>
    <row r="15" spans="1:14" x14ac:dyDescent="0.25">
      <c r="A15" s="176"/>
      <c r="B15" s="148" t="s">
        <v>346</v>
      </c>
      <c r="C15" s="89"/>
      <c r="D15" s="176"/>
      <c r="E15" s="49"/>
      <c r="F15" s="89"/>
      <c r="G15" s="89"/>
      <c r="H15" s="176"/>
      <c r="I15" s="75"/>
      <c r="J15" s="176"/>
      <c r="K15" s="176"/>
      <c r="L15" s="176"/>
      <c r="M15" s="175">
        <f>SUM(M10:M14)</f>
        <v>1273</v>
      </c>
      <c r="N15" s="66"/>
    </row>
    <row r="16" spans="1:14" ht="37.5" customHeight="1" x14ac:dyDescent="0.25">
      <c r="A16" s="176"/>
      <c r="B16" s="251" t="s">
        <v>60</v>
      </c>
      <c r="C16" s="266"/>
      <c r="D16" s="266"/>
      <c r="E16" s="266"/>
      <c r="F16" s="266"/>
      <c r="G16" s="266"/>
      <c r="H16" s="268"/>
      <c r="I16" s="268"/>
      <c r="J16" s="268"/>
      <c r="K16" s="268"/>
      <c r="L16" s="268"/>
      <c r="M16" s="268"/>
      <c r="N16" s="268"/>
    </row>
    <row r="17" spans="1:14" ht="45" customHeight="1" x14ac:dyDescent="0.25">
      <c r="A17" s="176">
        <v>1</v>
      </c>
      <c r="B17" s="16" t="s">
        <v>93</v>
      </c>
      <c r="C17" s="176"/>
      <c r="D17" s="176" t="s">
        <v>52</v>
      </c>
      <c r="E17" s="49" t="s">
        <v>53</v>
      </c>
      <c r="F17" s="176"/>
      <c r="G17" s="176">
        <v>2</v>
      </c>
      <c r="H17" s="51" t="s">
        <v>244</v>
      </c>
      <c r="I17" s="50">
        <v>41418</v>
      </c>
      <c r="J17" s="176">
        <v>1</v>
      </c>
      <c r="K17" s="176">
        <v>1</v>
      </c>
      <c r="L17" s="176">
        <v>1</v>
      </c>
      <c r="M17" s="176">
        <v>0</v>
      </c>
      <c r="N17" s="66" t="s">
        <v>224</v>
      </c>
    </row>
    <row r="18" spans="1:14" ht="45" customHeight="1" x14ac:dyDescent="0.25">
      <c r="A18" s="176">
        <v>2</v>
      </c>
      <c r="B18" s="44" t="s">
        <v>94</v>
      </c>
      <c r="C18" s="176"/>
      <c r="D18" s="176" t="s">
        <v>52</v>
      </c>
      <c r="E18" s="49" t="s">
        <v>53</v>
      </c>
      <c r="F18" s="176"/>
      <c r="G18" s="176">
        <v>2</v>
      </c>
      <c r="H18" s="51" t="s">
        <v>244</v>
      </c>
      <c r="I18" s="50">
        <v>41418</v>
      </c>
      <c r="J18" s="176">
        <v>1</v>
      </c>
      <c r="K18" s="176">
        <v>1</v>
      </c>
      <c r="L18" s="176">
        <v>1</v>
      </c>
      <c r="M18" s="176">
        <v>6</v>
      </c>
      <c r="N18" s="66" t="s">
        <v>224</v>
      </c>
    </row>
    <row r="19" spans="1:14" ht="45" customHeight="1" x14ac:dyDescent="0.25">
      <c r="A19" s="176">
        <v>3</v>
      </c>
      <c r="B19" s="44" t="s">
        <v>95</v>
      </c>
      <c r="C19" s="176"/>
      <c r="D19" s="176" t="s">
        <v>52</v>
      </c>
      <c r="E19" s="49" t="s">
        <v>53</v>
      </c>
      <c r="F19" s="176"/>
      <c r="G19" s="176">
        <v>2</v>
      </c>
      <c r="H19" s="51" t="s">
        <v>244</v>
      </c>
      <c r="I19" s="50">
        <v>41418</v>
      </c>
      <c r="J19" s="176">
        <v>1</v>
      </c>
      <c r="K19" s="176">
        <v>1</v>
      </c>
      <c r="L19" s="176">
        <v>1</v>
      </c>
      <c r="M19" s="176">
        <v>2</v>
      </c>
      <c r="N19" s="66" t="s">
        <v>224</v>
      </c>
    </row>
    <row r="20" spans="1:14" ht="45" customHeight="1" x14ac:dyDescent="0.25">
      <c r="A20" s="176">
        <v>4</v>
      </c>
      <c r="B20" s="44" t="s">
        <v>96</v>
      </c>
      <c r="C20" s="176"/>
      <c r="D20" s="176" t="s">
        <v>52</v>
      </c>
      <c r="E20" s="49" t="s">
        <v>53</v>
      </c>
      <c r="F20" s="176"/>
      <c r="G20" s="176">
        <v>2</v>
      </c>
      <c r="H20" s="51" t="s">
        <v>244</v>
      </c>
      <c r="I20" s="50">
        <v>41418</v>
      </c>
      <c r="J20" s="176">
        <v>1</v>
      </c>
      <c r="K20" s="176">
        <v>1</v>
      </c>
      <c r="L20" s="176">
        <v>1</v>
      </c>
      <c r="M20" s="176">
        <v>2</v>
      </c>
      <c r="N20" s="66" t="s">
        <v>224</v>
      </c>
    </row>
    <row r="21" spans="1:14" ht="45" customHeight="1" x14ac:dyDescent="0.25">
      <c r="A21" s="176">
        <v>5</v>
      </c>
      <c r="B21" s="44" t="s">
        <v>97</v>
      </c>
      <c r="C21" s="176"/>
      <c r="D21" s="176" t="s">
        <v>52</v>
      </c>
      <c r="E21" s="49" t="s">
        <v>53</v>
      </c>
      <c r="F21" s="176"/>
      <c r="G21" s="176">
        <v>2</v>
      </c>
      <c r="H21" s="51" t="s">
        <v>244</v>
      </c>
      <c r="I21" s="50">
        <v>41418</v>
      </c>
      <c r="J21" s="176">
        <v>1</v>
      </c>
      <c r="K21" s="176">
        <v>1</v>
      </c>
      <c r="L21" s="176">
        <v>1</v>
      </c>
      <c r="M21" s="176">
        <v>126</v>
      </c>
      <c r="N21" s="66" t="s">
        <v>224</v>
      </c>
    </row>
    <row r="22" spans="1:14" ht="45" customHeight="1" x14ac:dyDescent="0.25">
      <c r="A22" s="176">
        <v>6</v>
      </c>
      <c r="B22" s="44" t="s">
        <v>98</v>
      </c>
      <c r="C22" s="176"/>
      <c r="D22" s="176" t="s">
        <v>52</v>
      </c>
      <c r="E22" s="49" t="s">
        <v>53</v>
      </c>
      <c r="F22" s="176"/>
      <c r="G22" s="176">
        <v>2</v>
      </c>
      <c r="H22" s="51" t="s">
        <v>244</v>
      </c>
      <c r="I22" s="50">
        <v>41418</v>
      </c>
      <c r="J22" s="176">
        <v>1</v>
      </c>
      <c r="K22" s="176">
        <v>1</v>
      </c>
      <c r="L22" s="176">
        <v>1</v>
      </c>
      <c r="M22" s="176">
        <v>0</v>
      </c>
      <c r="N22" s="66" t="s">
        <v>224</v>
      </c>
    </row>
    <row r="23" spans="1:14" ht="18.75" customHeight="1" x14ac:dyDescent="0.25">
      <c r="A23" s="176"/>
      <c r="B23" s="148" t="s">
        <v>346</v>
      </c>
      <c r="C23" s="176"/>
      <c r="D23" s="176"/>
      <c r="E23" s="49"/>
      <c r="F23" s="176"/>
      <c r="G23" s="176"/>
      <c r="H23" s="51"/>
      <c r="I23" s="50"/>
      <c r="J23" s="176"/>
      <c r="K23" s="176"/>
      <c r="L23" s="176"/>
      <c r="M23" s="175">
        <f>SUM(M17:M22)</f>
        <v>136</v>
      </c>
      <c r="N23" s="66"/>
    </row>
    <row r="24" spans="1:14" ht="19.5" customHeight="1" x14ac:dyDescent="0.25">
      <c r="A24" s="176"/>
      <c r="B24" s="148" t="s">
        <v>348</v>
      </c>
      <c r="C24" s="176"/>
      <c r="D24" s="176"/>
      <c r="E24" s="49"/>
      <c r="F24" s="176"/>
      <c r="G24" s="176"/>
      <c r="H24" s="51"/>
      <c r="I24" s="50"/>
      <c r="J24" s="176"/>
      <c r="K24" s="176"/>
      <c r="L24" s="176"/>
      <c r="M24" s="175">
        <f>M23+M15</f>
        <v>1409</v>
      </c>
      <c r="N24" s="66"/>
    </row>
    <row r="25" spans="1:14" ht="24.75" customHeight="1" x14ac:dyDescent="0.25">
      <c r="A25" s="176"/>
      <c r="B25" s="266" t="s">
        <v>47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</row>
    <row r="26" spans="1:14" ht="15.6" customHeight="1" x14ac:dyDescent="0.25">
      <c r="A26" s="176"/>
      <c r="B26" s="243" t="s">
        <v>46</v>
      </c>
      <c r="C26" s="243"/>
      <c r="D26" s="243"/>
      <c r="E26" s="243"/>
      <c r="F26" s="243"/>
      <c r="G26" s="243"/>
      <c r="H26" s="265"/>
      <c r="I26" s="265"/>
      <c r="J26" s="265"/>
      <c r="K26" s="265"/>
      <c r="L26" s="265"/>
      <c r="M26" s="265"/>
      <c r="N26" s="265"/>
    </row>
    <row r="27" spans="1:14" ht="29.25" customHeight="1" x14ac:dyDescent="0.25">
      <c r="A27" s="176"/>
      <c r="B27" s="267" t="s">
        <v>61</v>
      </c>
      <c r="C27" s="267"/>
      <c r="D27" s="267"/>
      <c r="E27" s="267"/>
      <c r="F27" s="267"/>
      <c r="G27" s="267"/>
      <c r="H27" s="265"/>
      <c r="I27" s="265"/>
      <c r="J27" s="265"/>
      <c r="K27" s="265"/>
      <c r="L27" s="265"/>
      <c r="M27" s="265"/>
      <c r="N27" s="265"/>
    </row>
    <row r="28" spans="1:14" ht="32.25" customHeight="1" x14ac:dyDescent="0.25">
      <c r="A28" s="176"/>
      <c r="B28" s="266" t="s">
        <v>48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1:14" x14ac:dyDescent="0.25">
      <c r="A29" s="176"/>
      <c r="B29" s="267" t="s">
        <v>46</v>
      </c>
      <c r="C29" s="267"/>
      <c r="D29" s="267"/>
      <c r="E29" s="267"/>
      <c r="F29" s="267"/>
      <c r="G29" s="267"/>
      <c r="H29" s="265"/>
      <c r="I29" s="265"/>
      <c r="J29" s="265"/>
      <c r="K29" s="265"/>
      <c r="L29" s="265"/>
      <c r="M29" s="265"/>
      <c r="N29" s="265"/>
    </row>
    <row r="30" spans="1:14" ht="22.15" customHeight="1" x14ac:dyDescent="0.25">
      <c r="A30" s="176"/>
      <c r="B30" s="267" t="s">
        <v>61</v>
      </c>
      <c r="C30" s="267"/>
      <c r="D30" s="267"/>
      <c r="E30" s="267"/>
      <c r="F30" s="267"/>
      <c r="G30" s="267"/>
      <c r="H30" s="265"/>
      <c r="I30" s="265"/>
      <c r="J30" s="265"/>
      <c r="K30" s="265"/>
      <c r="L30" s="265"/>
      <c r="M30" s="265"/>
      <c r="N30" s="265"/>
    </row>
    <row r="31" spans="1:14" ht="23.25" customHeight="1" x14ac:dyDescent="0.25">
      <c r="A31" s="176"/>
      <c r="B31" s="266" t="s">
        <v>49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pans="1:14" x14ac:dyDescent="0.25">
      <c r="A32" s="176"/>
      <c r="B32" s="267" t="s">
        <v>46</v>
      </c>
      <c r="C32" s="267"/>
      <c r="D32" s="267"/>
      <c r="E32" s="267"/>
      <c r="F32" s="267"/>
      <c r="G32" s="267"/>
      <c r="H32" s="265"/>
      <c r="I32" s="265"/>
      <c r="J32" s="265"/>
      <c r="K32" s="265"/>
      <c r="L32" s="265"/>
      <c r="M32" s="265"/>
      <c r="N32" s="265"/>
    </row>
    <row r="33" spans="1:14" ht="19.5" customHeight="1" x14ac:dyDescent="0.25">
      <c r="A33" s="176"/>
      <c r="B33" s="267" t="s">
        <v>61</v>
      </c>
      <c r="C33" s="267"/>
      <c r="D33" s="267"/>
      <c r="E33" s="267"/>
      <c r="F33" s="267"/>
      <c r="G33" s="267"/>
      <c r="H33" s="265"/>
      <c r="I33" s="265"/>
      <c r="J33" s="265"/>
      <c r="K33" s="265"/>
      <c r="L33" s="265"/>
      <c r="M33" s="265"/>
      <c r="N33" s="265"/>
    </row>
    <row r="34" spans="1:14" ht="39" customHeight="1" x14ac:dyDescent="0.25">
      <c r="A34" s="41" t="s">
        <v>6</v>
      </c>
      <c r="B34" s="175" t="s">
        <v>245</v>
      </c>
      <c r="C34" s="37" t="s">
        <v>111</v>
      </c>
      <c r="D34" s="37" t="s">
        <v>62</v>
      </c>
      <c r="E34" s="37" t="s">
        <v>68</v>
      </c>
      <c r="F34" s="37" t="s">
        <v>68</v>
      </c>
      <c r="G34" s="37" t="s">
        <v>112</v>
      </c>
      <c r="H34" s="65" t="s">
        <v>111</v>
      </c>
      <c r="I34" s="37" t="s">
        <v>68</v>
      </c>
      <c r="J34" s="37" t="s">
        <v>111</v>
      </c>
      <c r="K34" s="37" t="s">
        <v>111</v>
      </c>
      <c r="L34" s="37" t="s">
        <v>111</v>
      </c>
      <c r="M34" s="37" t="s">
        <v>113</v>
      </c>
      <c r="N34" s="37" t="s">
        <v>10</v>
      </c>
    </row>
    <row r="35" spans="1:14" ht="20.25" customHeight="1" x14ac:dyDescent="0.25">
      <c r="A35" s="262" t="s">
        <v>69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67">
        <v>5</v>
      </c>
    </row>
    <row r="36" spans="1:14" ht="18.75" customHeight="1" x14ac:dyDescent="0.25">
      <c r="A36" s="262" t="s">
        <v>247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67" t="s">
        <v>225</v>
      </c>
    </row>
    <row r="37" spans="1:14" ht="20.25" customHeight="1" x14ac:dyDescent="0.25">
      <c r="A37" s="262" t="s">
        <v>248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67" t="s">
        <v>225</v>
      </c>
    </row>
    <row r="38" spans="1:14" ht="20.25" customHeight="1" x14ac:dyDescent="0.25">
      <c r="A38" s="262" t="s">
        <v>249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67" t="s">
        <v>225</v>
      </c>
    </row>
    <row r="39" spans="1:14" ht="20.25" customHeight="1" x14ac:dyDescent="0.25">
      <c r="A39" s="262" t="s">
        <v>72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147">
        <f>N40+N41+N42</f>
        <v>10</v>
      </c>
    </row>
    <row r="40" spans="1:14" ht="20.25" customHeight="1" x14ac:dyDescent="0.25">
      <c r="A40" s="262" t="s">
        <v>73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147">
        <v>2</v>
      </c>
    </row>
    <row r="41" spans="1:14" ht="20.25" customHeight="1" x14ac:dyDescent="0.25">
      <c r="A41" s="262" t="s">
        <v>74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147">
        <v>6</v>
      </c>
    </row>
    <row r="42" spans="1:14" ht="20.25" customHeight="1" x14ac:dyDescent="0.25">
      <c r="A42" s="262" t="s">
        <v>75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147">
        <v>2</v>
      </c>
    </row>
    <row r="43" spans="1:14" ht="16.5" customHeight="1" x14ac:dyDescent="0.25">
      <c r="A43" s="262" t="s">
        <v>76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147">
        <v>4</v>
      </c>
    </row>
    <row r="44" spans="1:14" ht="20.25" customHeight="1" x14ac:dyDescent="0.25">
      <c r="A44" s="262" t="s">
        <v>77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147">
        <v>4</v>
      </c>
    </row>
    <row r="45" spans="1:14" ht="18.75" customHeight="1" x14ac:dyDescent="0.25">
      <c r="A45" s="262" t="s">
        <v>78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147">
        <v>0</v>
      </c>
    </row>
    <row r="46" spans="1:14" ht="33" customHeight="1" x14ac:dyDescent="0.25">
      <c r="A46" s="278" t="s">
        <v>246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</row>
    <row r="47" spans="1:14" ht="34.5" customHeight="1" x14ac:dyDescent="0.25">
      <c r="A47" s="271" t="s">
        <v>228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32.25" customHeight="1" x14ac:dyDescent="0.25">
      <c r="A48" s="271" t="s">
        <v>230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47.25" customHeight="1" x14ac:dyDescent="0.25">
      <c r="A49" s="269" t="s">
        <v>366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</row>
    <row r="50" spans="1:14" x14ac:dyDescent="0.25">
      <c r="A50" s="169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 ht="15.75" x14ac:dyDescent="0.25">
      <c r="A51" s="116"/>
      <c r="B51" s="119" t="s">
        <v>261</v>
      </c>
      <c r="C51" s="163"/>
      <c r="D51" s="163"/>
      <c r="E51" s="117"/>
      <c r="F51" s="276" t="s">
        <v>260</v>
      </c>
      <c r="G51" s="276"/>
    </row>
    <row r="52" spans="1:14" ht="15.75" x14ac:dyDescent="0.25">
      <c r="A52" s="116"/>
      <c r="B52" s="119"/>
      <c r="C52" s="117"/>
      <c r="D52" s="1"/>
    </row>
    <row r="53" spans="1:14" ht="20.25" customHeight="1" x14ac:dyDescent="0.25">
      <c r="B53" s="122" t="s">
        <v>262</v>
      </c>
      <c r="C53" s="121"/>
      <c r="D53" s="121"/>
      <c r="E53" s="122"/>
      <c r="F53" s="121" t="s">
        <v>371</v>
      </c>
      <c r="G53" s="120"/>
    </row>
    <row r="54" spans="1:14" x14ac:dyDescent="0.25">
      <c r="B54" s="226" t="s">
        <v>397</v>
      </c>
      <c r="C54" s="226"/>
      <c r="D54" s="226"/>
    </row>
  </sheetData>
  <mergeCells count="36">
    <mergeCell ref="B31:N31"/>
    <mergeCell ref="B32:N32"/>
    <mergeCell ref="B30:N30"/>
    <mergeCell ref="A46:N46"/>
    <mergeCell ref="A44:M44"/>
    <mergeCell ref="A41:M41"/>
    <mergeCell ref="B33:N33"/>
    <mergeCell ref="A43:M43"/>
    <mergeCell ref="A35:M35"/>
    <mergeCell ref="A37:M37"/>
    <mergeCell ref="A38:M38"/>
    <mergeCell ref="A40:M40"/>
    <mergeCell ref="A39:M39"/>
    <mergeCell ref="A42:M42"/>
    <mergeCell ref="A36:M36"/>
    <mergeCell ref="B25:N25"/>
    <mergeCell ref="B26:N26"/>
    <mergeCell ref="B27:N27"/>
    <mergeCell ref="B28:N28"/>
    <mergeCell ref="B29:N29"/>
    <mergeCell ref="B54:D54"/>
    <mergeCell ref="A49:N49"/>
    <mergeCell ref="F1:N1"/>
    <mergeCell ref="F51:G51"/>
    <mergeCell ref="B16:N16"/>
    <mergeCell ref="A47:N47"/>
    <mergeCell ref="A48:N48"/>
    <mergeCell ref="B2:F2"/>
    <mergeCell ref="B3:N3"/>
    <mergeCell ref="A4:N4"/>
    <mergeCell ref="A5:A6"/>
    <mergeCell ref="B5:B6"/>
    <mergeCell ref="C5:N5"/>
    <mergeCell ref="B8:N8"/>
    <mergeCell ref="B9:N9"/>
    <mergeCell ref="A45:M45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zoomScaleNormal="100" workbookViewId="0">
      <selection activeCell="F6" sqref="F6"/>
    </sheetView>
  </sheetViews>
  <sheetFormatPr defaultRowHeight="15" x14ac:dyDescent="0.25"/>
  <cols>
    <col min="1" max="1" width="6.28515625" customWidth="1"/>
    <col min="2" max="2" width="50.8554687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7.42578125" customWidth="1"/>
    <col min="9" max="9" width="10" customWidth="1"/>
    <col min="10" max="10" width="8.7109375" customWidth="1"/>
    <col min="11" max="11" width="8.28515625" customWidth="1"/>
    <col min="12" max="12" width="7.85546875" customWidth="1"/>
    <col min="13" max="13" width="6.85546875" customWidth="1"/>
    <col min="14" max="14" width="6.5703125" customWidth="1"/>
  </cols>
  <sheetData>
    <row r="1" spans="1:14" ht="78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19.5" customHeight="1" x14ac:dyDescent="0.25">
      <c r="A2" s="114"/>
      <c r="B2" s="272" t="s">
        <v>267</v>
      </c>
      <c r="C2" s="273"/>
      <c r="D2" s="273"/>
      <c r="E2" s="273"/>
      <c r="F2" s="273"/>
      <c r="G2" s="113"/>
      <c r="H2" s="113"/>
      <c r="I2" s="1"/>
      <c r="L2" t="s">
        <v>401</v>
      </c>
    </row>
    <row r="3" spans="1:14" ht="39.75" customHeight="1" x14ac:dyDescent="0.25">
      <c r="A3" s="21" t="s">
        <v>51</v>
      </c>
      <c r="B3" s="274" t="s">
        <v>168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79" t="s">
        <v>41</v>
      </c>
      <c r="B4" s="279"/>
      <c r="C4" s="279"/>
      <c r="D4" s="279"/>
      <c r="E4" s="279"/>
      <c r="F4" s="279"/>
      <c r="G4" s="279"/>
      <c r="H4" s="279"/>
      <c r="I4" s="279"/>
      <c r="J4" s="280"/>
      <c r="K4" s="280"/>
      <c r="L4" s="280"/>
      <c r="M4" s="280"/>
      <c r="N4" s="280"/>
    </row>
    <row r="5" spans="1:14" ht="17.25" customHeight="1" x14ac:dyDescent="0.25">
      <c r="A5" s="260" t="s">
        <v>42</v>
      </c>
      <c r="B5" s="260" t="s">
        <v>43</v>
      </c>
      <c r="C5" s="281" t="s">
        <v>136</v>
      </c>
      <c r="D5" s="282"/>
      <c r="E5" s="282"/>
      <c r="F5" s="282"/>
      <c r="G5" s="282"/>
      <c r="H5" s="283"/>
      <c r="I5" s="283"/>
      <c r="J5" s="283"/>
      <c r="K5" s="283"/>
      <c r="L5" s="283"/>
      <c r="M5" s="283"/>
      <c r="N5" s="283"/>
    </row>
    <row r="6" spans="1:14" ht="201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36"/>
      <c r="B8" s="284" t="s">
        <v>45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6"/>
    </row>
    <row r="9" spans="1:14" x14ac:dyDescent="0.25">
      <c r="A9" s="35"/>
      <c r="B9" s="287" t="s">
        <v>46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</row>
    <row r="10" spans="1:14" ht="27" customHeight="1" x14ac:dyDescent="0.25">
      <c r="A10" s="35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53.25" customHeight="1" x14ac:dyDescent="0.25">
      <c r="A11" s="88">
        <v>1</v>
      </c>
      <c r="B11" s="44" t="s">
        <v>90</v>
      </c>
      <c r="C11" s="87"/>
      <c r="D11" s="90" t="s">
        <v>52</v>
      </c>
      <c r="E11" s="49" t="s">
        <v>53</v>
      </c>
      <c r="F11" s="90"/>
      <c r="G11" s="90">
        <v>2</v>
      </c>
      <c r="H11" s="51" t="s">
        <v>244</v>
      </c>
      <c r="I11" s="50">
        <v>41418</v>
      </c>
      <c r="J11" s="90">
        <v>1</v>
      </c>
      <c r="K11" s="90">
        <v>1</v>
      </c>
      <c r="L11" s="90">
        <v>1</v>
      </c>
      <c r="M11" s="58">
        <v>2357</v>
      </c>
      <c r="N11" s="66" t="s">
        <v>224</v>
      </c>
    </row>
    <row r="12" spans="1:14" ht="53.25" customHeight="1" x14ac:dyDescent="0.25">
      <c r="A12" s="88">
        <v>2</v>
      </c>
      <c r="B12" s="44" t="s">
        <v>91</v>
      </c>
      <c r="C12" s="87"/>
      <c r="D12" s="90" t="s">
        <v>52</v>
      </c>
      <c r="E12" s="49" t="s">
        <v>53</v>
      </c>
      <c r="F12" s="90"/>
      <c r="G12" s="90">
        <v>2</v>
      </c>
      <c r="H12" s="51" t="s">
        <v>244</v>
      </c>
      <c r="I12" s="50">
        <v>41418</v>
      </c>
      <c r="J12" s="90">
        <v>1</v>
      </c>
      <c r="K12" s="90">
        <v>1</v>
      </c>
      <c r="L12" s="90">
        <v>1</v>
      </c>
      <c r="M12" s="129">
        <v>475</v>
      </c>
      <c r="N12" s="66" t="s">
        <v>224</v>
      </c>
    </row>
    <row r="13" spans="1:14" ht="53.25" customHeight="1" x14ac:dyDescent="0.25">
      <c r="A13" s="88">
        <v>3</v>
      </c>
      <c r="B13" s="44" t="s">
        <v>368</v>
      </c>
      <c r="C13" s="87"/>
      <c r="D13" s="90" t="s">
        <v>52</v>
      </c>
      <c r="E13" s="49" t="s">
        <v>53</v>
      </c>
      <c r="F13" s="90"/>
      <c r="G13" s="90">
        <v>2</v>
      </c>
      <c r="H13" s="90">
        <v>4</v>
      </c>
      <c r="I13" s="75">
        <v>41418</v>
      </c>
      <c r="J13" s="90">
        <v>1</v>
      </c>
      <c r="K13" s="90">
        <v>1</v>
      </c>
      <c r="L13" s="90">
        <v>1</v>
      </c>
      <c r="M13" s="129">
        <v>1761</v>
      </c>
      <c r="N13" s="66" t="s">
        <v>224</v>
      </c>
    </row>
    <row r="14" spans="1:14" ht="53.25" customHeight="1" x14ac:dyDescent="0.25">
      <c r="A14" s="88">
        <v>4</v>
      </c>
      <c r="B14" s="44" t="s">
        <v>242</v>
      </c>
      <c r="C14" s="87"/>
      <c r="D14" s="90" t="s">
        <v>52</v>
      </c>
      <c r="E14" s="49" t="s">
        <v>53</v>
      </c>
      <c r="F14" s="90"/>
      <c r="G14" s="90">
        <v>2</v>
      </c>
      <c r="H14" s="90">
        <v>4</v>
      </c>
      <c r="I14" s="75">
        <v>41418</v>
      </c>
      <c r="J14" s="90">
        <v>1</v>
      </c>
      <c r="K14" s="90">
        <v>1</v>
      </c>
      <c r="L14" s="90">
        <v>1</v>
      </c>
      <c r="M14" s="129">
        <v>1828</v>
      </c>
      <c r="N14" s="66" t="s">
        <v>224</v>
      </c>
    </row>
    <row r="15" spans="1:14" ht="53.25" customHeight="1" x14ac:dyDescent="0.25">
      <c r="A15" s="88">
        <v>5</v>
      </c>
      <c r="B15" s="44" t="s">
        <v>92</v>
      </c>
      <c r="C15" s="38"/>
      <c r="D15" s="90" t="s">
        <v>52</v>
      </c>
      <c r="E15" s="49" t="s">
        <v>53</v>
      </c>
      <c r="F15" s="89"/>
      <c r="G15" s="89" t="s">
        <v>115</v>
      </c>
      <c r="H15" s="90">
        <v>4</v>
      </c>
      <c r="I15" s="75">
        <v>41418</v>
      </c>
      <c r="J15" s="90">
        <v>1</v>
      </c>
      <c r="K15" s="90">
        <v>1</v>
      </c>
      <c r="L15" s="90">
        <v>1</v>
      </c>
      <c r="M15" s="129">
        <v>0</v>
      </c>
      <c r="N15" s="66" t="s">
        <v>224</v>
      </c>
    </row>
    <row r="16" spans="1:14" ht="24.75" customHeight="1" x14ac:dyDescent="0.25">
      <c r="A16" s="135"/>
      <c r="B16" s="148" t="s">
        <v>346</v>
      </c>
      <c r="C16" s="38"/>
      <c r="D16" s="137"/>
      <c r="E16" s="49"/>
      <c r="F16" s="89"/>
      <c r="G16" s="89"/>
      <c r="H16" s="137"/>
      <c r="I16" s="75"/>
      <c r="J16" s="137"/>
      <c r="K16" s="137"/>
      <c r="L16" s="137"/>
      <c r="M16" s="136">
        <f>SUM(M11:M15)</f>
        <v>6421</v>
      </c>
      <c r="N16" s="66"/>
    </row>
    <row r="17" spans="1:14" ht="37.9" customHeight="1" x14ac:dyDescent="0.25">
      <c r="A17" s="35"/>
      <c r="B17" s="288" t="s">
        <v>60</v>
      </c>
      <c r="C17" s="266"/>
      <c r="D17" s="266"/>
      <c r="E17" s="266"/>
      <c r="F17" s="266"/>
      <c r="G17" s="266"/>
      <c r="H17" s="268"/>
      <c r="I17" s="268"/>
      <c r="J17" s="268"/>
      <c r="K17" s="268"/>
      <c r="L17" s="268"/>
      <c r="M17" s="268"/>
      <c r="N17" s="268"/>
    </row>
    <row r="18" spans="1:14" ht="45.75" customHeight="1" x14ac:dyDescent="0.25">
      <c r="A18" s="45">
        <v>6</v>
      </c>
      <c r="B18" s="16" t="s">
        <v>93</v>
      </c>
      <c r="C18" s="39"/>
      <c r="D18" s="35" t="s">
        <v>52</v>
      </c>
      <c r="E18" s="49" t="s">
        <v>53</v>
      </c>
      <c r="F18" s="35"/>
      <c r="G18" s="35">
        <v>2</v>
      </c>
      <c r="H18" s="51" t="s">
        <v>244</v>
      </c>
      <c r="I18" s="50">
        <v>41418</v>
      </c>
      <c r="J18" s="35">
        <v>1</v>
      </c>
      <c r="K18" s="35">
        <v>1</v>
      </c>
      <c r="L18" s="35">
        <v>1</v>
      </c>
      <c r="M18" s="58">
        <v>0</v>
      </c>
      <c r="N18" s="66" t="s">
        <v>224</v>
      </c>
    </row>
    <row r="19" spans="1:14" ht="45.75" customHeight="1" x14ac:dyDescent="0.25">
      <c r="A19" s="45">
        <v>7</v>
      </c>
      <c r="B19" s="44" t="s">
        <v>94</v>
      </c>
      <c r="C19" s="39"/>
      <c r="D19" s="35" t="s">
        <v>52</v>
      </c>
      <c r="E19" s="49" t="s">
        <v>53</v>
      </c>
      <c r="F19" s="35"/>
      <c r="G19" s="35">
        <v>2</v>
      </c>
      <c r="H19" s="51" t="s">
        <v>244</v>
      </c>
      <c r="I19" s="50">
        <v>41418</v>
      </c>
      <c r="J19" s="35">
        <v>1</v>
      </c>
      <c r="K19" s="35">
        <v>1</v>
      </c>
      <c r="L19" s="35">
        <v>1</v>
      </c>
      <c r="M19" s="129">
        <v>52</v>
      </c>
      <c r="N19" s="66" t="s">
        <v>224</v>
      </c>
    </row>
    <row r="20" spans="1:14" ht="45.75" customHeight="1" x14ac:dyDescent="0.25">
      <c r="A20" s="45">
        <v>8</v>
      </c>
      <c r="B20" s="44" t="s">
        <v>95</v>
      </c>
      <c r="C20" s="39"/>
      <c r="D20" s="35" t="s">
        <v>52</v>
      </c>
      <c r="E20" s="49" t="s">
        <v>53</v>
      </c>
      <c r="F20" s="35"/>
      <c r="G20" s="35">
        <v>2</v>
      </c>
      <c r="H20" s="51" t="s">
        <v>244</v>
      </c>
      <c r="I20" s="50">
        <v>41418</v>
      </c>
      <c r="J20" s="35">
        <v>1</v>
      </c>
      <c r="K20" s="35">
        <v>1</v>
      </c>
      <c r="L20" s="35">
        <v>1</v>
      </c>
      <c r="M20" s="129">
        <v>71</v>
      </c>
      <c r="N20" s="66" t="s">
        <v>224</v>
      </c>
    </row>
    <row r="21" spans="1:14" ht="45.75" customHeight="1" x14ac:dyDescent="0.25">
      <c r="A21" s="45">
        <v>9</v>
      </c>
      <c r="B21" s="44" t="s">
        <v>96</v>
      </c>
      <c r="C21" s="39"/>
      <c r="D21" s="35" t="s">
        <v>52</v>
      </c>
      <c r="E21" s="49" t="s">
        <v>53</v>
      </c>
      <c r="F21" s="35"/>
      <c r="G21" s="35">
        <v>2</v>
      </c>
      <c r="H21" s="51" t="s">
        <v>244</v>
      </c>
      <c r="I21" s="50">
        <v>41418</v>
      </c>
      <c r="J21" s="35">
        <v>1</v>
      </c>
      <c r="K21" s="35">
        <v>1</v>
      </c>
      <c r="L21" s="35">
        <v>1</v>
      </c>
      <c r="M21" s="129">
        <v>3564</v>
      </c>
      <c r="N21" s="66" t="s">
        <v>224</v>
      </c>
    </row>
    <row r="22" spans="1:14" ht="45.75" customHeight="1" x14ac:dyDescent="0.25">
      <c r="A22" s="45">
        <v>10</v>
      </c>
      <c r="B22" s="44" t="s">
        <v>97</v>
      </c>
      <c r="C22" s="39"/>
      <c r="D22" s="35" t="s">
        <v>52</v>
      </c>
      <c r="E22" s="49" t="s">
        <v>53</v>
      </c>
      <c r="F22" s="35"/>
      <c r="G22" s="35">
        <v>2</v>
      </c>
      <c r="H22" s="51" t="s">
        <v>244</v>
      </c>
      <c r="I22" s="50">
        <v>41418</v>
      </c>
      <c r="J22" s="35">
        <v>1</v>
      </c>
      <c r="K22" s="35">
        <v>1</v>
      </c>
      <c r="L22" s="35">
        <v>1</v>
      </c>
      <c r="M22" s="129">
        <v>1213</v>
      </c>
      <c r="N22" s="66" t="s">
        <v>224</v>
      </c>
    </row>
    <row r="23" spans="1:14" ht="28.5" customHeight="1" x14ac:dyDescent="0.25">
      <c r="A23" s="45">
        <v>11</v>
      </c>
      <c r="B23" s="44" t="s">
        <v>98</v>
      </c>
      <c r="C23" s="39"/>
      <c r="D23" s="35" t="s">
        <v>52</v>
      </c>
      <c r="E23" s="49" t="s">
        <v>53</v>
      </c>
      <c r="F23" s="35"/>
      <c r="G23" s="35">
        <v>2</v>
      </c>
      <c r="H23" s="51" t="s">
        <v>244</v>
      </c>
      <c r="I23" s="50">
        <v>41418</v>
      </c>
      <c r="J23" s="35">
        <v>1</v>
      </c>
      <c r="K23" s="35">
        <v>1</v>
      </c>
      <c r="L23" s="35">
        <v>1</v>
      </c>
      <c r="M23" s="129">
        <v>0</v>
      </c>
      <c r="N23" s="66" t="s">
        <v>224</v>
      </c>
    </row>
    <row r="24" spans="1:14" ht="21" customHeight="1" x14ac:dyDescent="0.25">
      <c r="A24" s="135"/>
      <c r="B24" s="148" t="s">
        <v>346</v>
      </c>
      <c r="C24" s="138"/>
      <c r="D24" s="137"/>
      <c r="E24" s="49"/>
      <c r="F24" s="137"/>
      <c r="G24" s="137"/>
      <c r="H24" s="51"/>
      <c r="I24" s="50"/>
      <c r="J24" s="137"/>
      <c r="K24" s="137"/>
      <c r="L24" s="137"/>
      <c r="M24" s="136">
        <f>SUM(M18:M23)</f>
        <v>4900</v>
      </c>
      <c r="N24" s="66"/>
    </row>
    <row r="25" spans="1:14" ht="21" customHeight="1" x14ac:dyDescent="0.25">
      <c r="A25" s="135"/>
      <c r="B25" s="148" t="s">
        <v>348</v>
      </c>
      <c r="C25" s="138"/>
      <c r="D25" s="137"/>
      <c r="E25" s="49"/>
      <c r="F25" s="137"/>
      <c r="G25" s="137"/>
      <c r="H25" s="51"/>
      <c r="I25" s="50"/>
      <c r="J25" s="137"/>
      <c r="K25" s="137"/>
      <c r="L25" s="137"/>
      <c r="M25" s="136">
        <f>M24+M16</f>
        <v>11321</v>
      </c>
      <c r="N25" s="66"/>
    </row>
    <row r="26" spans="1:14" ht="24.75" customHeight="1" x14ac:dyDescent="0.25">
      <c r="A26" s="35"/>
      <c r="B26" s="289" t="s">
        <v>47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1:14" ht="19.5" customHeight="1" x14ac:dyDescent="0.25">
      <c r="A27" s="35"/>
      <c r="B27" s="243" t="s">
        <v>46</v>
      </c>
      <c r="C27" s="243"/>
      <c r="D27" s="243"/>
      <c r="E27" s="243"/>
      <c r="F27" s="243"/>
      <c r="G27" s="243"/>
      <c r="H27" s="265"/>
      <c r="I27" s="265"/>
      <c r="J27" s="265"/>
      <c r="K27" s="265"/>
      <c r="L27" s="265"/>
      <c r="M27" s="265"/>
      <c r="N27" s="265"/>
    </row>
    <row r="28" spans="1:14" ht="29.25" customHeight="1" x14ac:dyDescent="0.25">
      <c r="A28" s="35"/>
      <c r="B28" s="267" t="s">
        <v>61</v>
      </c>
      <c r="C28" s="267"/>
      <c r="D28" s="267"/>
      <c r="E28" s="267"/>
      <c r="F28" s="267"/>
      <c r="G28" s="267"/>
      <c r="H28" s="265"/>
      <c r="I28" s="265"/>
      <c r="J28" s="265"/>
      <c r="K28" s="265"/>
      <c r="L28" s="265"/>
      <c r="M28" s="265"/>
      <c r="N28" s="265"/>
    </row>
    <row r="29" spans="1:14" ht="32.25" customHeight="1" x14ac:dyDescent="0.25">
      <c r="A29" s="35"/>
      <c r="B29" s="284" t="s">
        <v>48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90"/>
    </row>
    <row r="30" spans="1:14" x14ac:dyDescent="0.25">
      <c r="A30" s="35"/>
      <c r="B30" s="287" t="s">
        <v>46</v>
      </c>
      <c r="C30" s="285"/>
      <c r="D30" s="285"/>
      <c r="E30" s="285"/>
      <c r="F30" s="285"/>
      <c r="G30" s="285"/>
      <c r="H30" s="291"/>
      <c r="I30" s="291"/>
      <c r="J30" s="291"/>
      <c r="K30" s="291"/>
      <c r="L30" s="291"/>
      <c r="M30" s="291"/>
      <c r="N30" s="292"/>
    </row>
    <row r="31" spans="1:14" ht="25.5" customHeight="1" x14ac:dyDescent="0.25">
      <c r="A31" s="35"/>
      <c r="B31" s="267" t="s">
        <v>61</v>
      </c>
      <c r="C31" s="267"/>
      <c r="D31" s="267"/>
      <c r="E31" s="267"/>
      <c r="F31" s="267"/>
      <c r="G31" s="267"/>
      <c r="H31" s="265"/>
      <c r="I31" s="265"/>
      <c r="J31" s="265"/>
      <c r="K31" s="265"/>
      <c r="L31" s="265"/>
      <c r="M31" s="265"/>
      <c r="N31" s="265"/>
    </row>
    <row r="32" spans="1:14" ht="23.25" customHeight="1" x14ac:dyDescent="0.25">
      <c r="A32" s="35"/>
      <c r="B32" s="293" t="s">
        <v>49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94"/>
    </row>
    <row r="33" spans="1:14" x14ac:dyDescent="0.25">
      <c r="A33" s="35"/>
      <c r="B33" s="287" t="s">
        <v>46</v>
      </c>
      <c r="C33" s="285"/>
      <c r="D33" s="285"/>
      <c r="E33" s="285"/>
      <c r="F33" s="285"/>
      <c r="G33" s="285"/>
      <c r="H33" s="291"/>
      <c r="I33" s="291"/>
      <c r="J33" s="291"/>
      <c r="K33" s="291"/>
      <c r="L33" s="291"/>
      <c r="M33" s="291"/>
      <c r="N33" s="292"/>
    </row>
    <row r="34" spans="1:14" ht="19.5" customHeight="1" x14ac:dyDescent="0.25">
      <c r="A34" s="35"/>
      <c r="B34" s="267" t="s">
        <v>61</v>
      </c>
      <c r="C34" s="267"/>
      <c r="D34" s="267"/>
      <c r="E34" s="267"/>
      <c r="F34" s="267"/>
      <c r="G34" s="267"/>
      <c r="H34" s="265"/>
      <c r="I34" s="265"/>
      <c r="J34" s="265"/>
      <c r="K34" s="265"/>
      <c r="L34" s="265"/>
      <c r="M34" s="265"/>
      <c r="N34" s="265"/>
    </row>
    <row r="35" spans="1:14" ht="39" customHeight="1" x14ac:dyDescent="0.25">
      <c r="A35" s="41" t="s">
        <v>6</v>
      </c>
      <c r="B35" s="36" t="s">
        <v>245</v>
      </c>
      <c r="C35" s="37" t="s">
        <v>111</v>
      </c>
      <c r="D35" s="37" t="s">
        <v>62</v>
      </c>
      <c r="E35" s="37" t="s">
        <v>68</v>
      </c>
      <c r="F35" s="37" t="s">
        <v>68</v>
      </c>
      <c r="G35" s="37" t="s">
        <v>112</v>
      </c>
      <c r="H35" s="37" t="s">
        <v>10</v>
      </c>
      <c r="I35" s="37" t="s">
        <v>68</v>
      </c>
      <c r="J35" s="37" t="s">
        <v>111</v>
      </c>
      <c r="K35" s="37" t="s">
        <v>111</v>
      </c>
      <c r="L35" s="37" t="s">
        <v>111</v>
      </c>
      <c r="M35" s="37" t="s">
        <v>113</v>
      </c>
      <c r="N35" s="37" t="s">
        <v>10</v>
      </c>
    </row>
    <row r="36" spans="1:14" ht="20.25" customHeight="1" x14ac:dyDescent="0.25">
      <c r="A36" s="295" t="s">
        <v>69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7"/>
      <c r="N36" s="66">
        <v>5</v>
      </c>
    </row>
    <row r="37" spans="1:14" ht="18.75" customHeight="1" x14ac:dyDescent="0.25">
      <c r="A37" s="295" t="s">
        <v>367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  <c r="N37" s="67" t="s">
        <v>225</v>
      </c>
    </row>
    <row r="38" spans="1:14" ht="20.25" customHeight="1" x14ac:dyDescent="0.25">
      <c r="A38" s="295" t="s">
        <v>248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7"/>
      <c r="N38" s="67" t="s">
        <v>225</v>
      </c>
    </row>
    <row r="39" spans="1:14" ht="20.25" customHeight="1" x14ac:dyDescent="0.25">
      <c r="A39" s="295" t="s">
        <v>249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  <c r="N39" s="67" t="s">
        <v>225</v>
      </c>
    </row>
    <row r="40" spans="1:14" ht="20.25" customHeight="1" x14ac:dyDescent="0.25">
      <c r="A40" s="295" t="s">
        <v>72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67">
        <f>N41+N42+N43</f>
        <v>6</v>
      </c>
    </row>
    <row r="41" spans="1:14" ht="20.25" customHeight="1" x14ac:dyDescent="0.25">
      <c r="A41" s="295" t="s">
        <v>73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7"/>
      <c r="N41" s="67">
        <v>0</v>
      </c>
    </row>
    <row r="42" spans="1:14" ht="20.25" customHeight="1" x14ac:dyDescent="0.25">
      <c r="A42" s="295" t="s">
        <v>74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1"/>
      <c r="N42" s="67">
        <v>5</v>
      </c>
    </row>
    <row r="43" spans="1:14" ht="20.25" customHeight="1" x14ac:dyDescent="0.25">
      <c r="A43" s="295" t="s">
        <v>75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1"/>
      <c r="N43" s="67">
        <v>1</v>
      </c>
    </row>
    <row r="44" spans="1:14" ht="16.5" customHeight="1" x14ac:dyDescent="0.25">
      <c r="A44" s="295" t="s">
        <v>76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1"/>
      <c r="N44" s="67">
        <v>5</v>
      </c>
    </row>
    <row r="45" spans="1:14" ht="20.25" customHeight="1" x14ac:dyDescent="0.25">
      <c r="A45" s="295" t="s">
        <v>77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1"/>
      <c r="N45" s="67">
        <v>5</v>
      </c>
    </row>
    <row r="46" spans="1:14" ht="18.75" customHeight="1" x14ac:dyDescent="0.25">
      <c r="A46" s="295" t="s">
        <v>78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1"/>
      <c r="N46" s="67">
        <v>0</v>
      </c>
    </row>
    <row r="47" spans="1:14" ht="34.5" customHeight="1" x14ac:dyDescent="0.25">
      <c r="A47" s="298" t="s">
        <v>228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</row>
    <row r="48" spans="1:14" ht="32.25" customHeight="1" x14ac:dyDescent="0.25">
      <c r="A48" s="298" t="s">
        <v>230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</row>
    <row r="49" spans="1:14" ht="45" customHeight="1" x14ac:dyDescent="0.25">
      <c r="A49" s="302" t="s">
        <v>366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</row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</sheetData>
  <mergeCells count="38">
    <mergeCell ref="H51:J51"/>
    <mergeCell ref="A36:M36"/>
    <mergeCell ref="A37:M37"/>
    <mergeCell ref="A47:N47"/>
    <mergeCell ref="F51:G51"/>
    <mergeCell ref="A38:M38"/>
    <mergeCell ref="A39:M39"/>
    <mergeCell ref="A40:M40"/>
    <mergeCell ref="A41:M41"/>
    <mergeCell ref="A42:M42"/>
    <mergeCell ref="A43:M43"/>
    <mergeCell ref="A44:M44"/>
    <mergeCell ref="A45:M45"/>
    <mergeCell ref="A46:M46"/>
    <mergeCell ref="A48:N48"/>
    <mergeCell ref="A49:N49"/>
    <mergeCell ref="A51:C51"/>
    <mergeCell ref="B30:N30"/>
    <mergeCell ref="B31:N31"/>
    <mergeCell ref="B32:N32"/>
    <mergeCell ref="B33:N33"/>
    <mergeCell ref="B34:N34"/>
    <mergeCell ref="A54:C54"/>
    <mergeCell ref="B2:F2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7"/>
  <sheetViews>
    <sheetView zoomScaleNormal="100" zoomScaleSheetLayoutView="100" workbookViewId="0">
      <selection activeCell="L2" sqref="L2"/>
    </sheetView>
  </sheetViews>
  <sheetFormatPr defaultRowHeight="15" x14ac:dyDescent="0.25"/>
  <cols>
    <col min="1" max="1" width="6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9" customWidth="1"/>
    <col min="9" max="9" width="10.425781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8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32.25" customHeight="1" x14ac:dyDescent="0.25">
      <c r="A2" s="114"/>
      <c r="B2" s="95" t="s">
        <v>267</v>
      </c>
      <c r="C2" s="108"/>
      <c r="D2" s="108"/>
      <c r="E2" s="108"/>
      <c r="F2" s="108"/>
      <c r="G2" s="108"/>
      <c r="H2" s="113"/>
      <c r="I2" s="1"/>
      <c r="L2" s="182" t="s">
        <v>402</v>
      </c>
    </row>
    <row r="3" spans="1:14" ht="35.450000000000003" customHeight="1" x14ac:dyDescent="0.25">
      <c r="A3" s="21" t="s">
        <v>51</v>
      </c>
      <c r="B3" s="274" t="s">
        <v>383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187.15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67" t="s">
        <v>46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ht="27" customHeight="1" x14ac:dyDescent="0.25">
      <c r="A10" s="176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45.75" customHeight="1" x14ac:dyDescent="0.25">
      <c r="A11" s="176">
        <v>1</v>
      </c>
      <c r="B11" s="44" t="s">
        <v>90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3589</v>
      </c>
      <c r="N11" s="66" t="s">
        <v>224</v>
      </c>
    </row>
    <row r="12" spans="1:14" ht="39.75" customHeight="1" x14ac:dyDescent="0.25">
      <c r="A12" s="176">
        <v>2</v>
      </c>
      <c r="B12" s="44" t="s">
        <v>91</v>
      </c>
      <c r="C12" s="176"/>
      <c r="D12" s="176" t="s">
        <v>52</v>
      </c>
      <c r="E12" s="49" t="s">
        <v>53</v>
      </c>
      <c r="F12" s="176"/>
      <c r="G12" s="176">
        <v>2</v>
      </c>
      <c r="H12" s="51" t="s">
        <v>244</v>
      </c>
      <c r="I12" s="50">
        <v>41418</v>
      </c>
      <c r="J12" s="176">
        <v>1</v>
      </c>
      <c r="K12" s="176">
        <v>1</v>
      </c>
      <c r="L12" s="176">
        <v>1</v>
      </c>
      <c r="M12" s="176">
        <v>0</v>
      </c>
      <c r="N12" s="66" t="s">
        <v>224</v>
      </c>
    </row>
    <row r="13" spans="1:14" ht="56.25" customHeight="1" x14ac:dyDescent="0.25">
      <c r="A13" s="176">
        <v>3</v>
      </c>
      <c r="B13" s="44" t="s">
        <v>241</v>
      </c>
      <c r="C13" s="176"/>
      <c r="D13" s="176" t="s">
        <v>52</v>
      </c>
      <c r="E13" s="49" t="s">
        <v>53</v>
      </c>
      <c r="F13" s="176"/>
      <c r="G13" s="176">
        <v>2</v>
      </c>
      <c r="H13" s="176">
        <v>4</v>
      </c>
      <c r="I13" s="75">
        <v>41418</v>
      </c>
      <c r="J13" s="176">
        <v>1</v>
      </c>
      <c r="K13" s="176">
        <v>1</v>
      </c>
      <c r="L13" s="176">
        <v>1</v>
      </c>
      <c r="M13" s="176">
        <v>0</v>
      </c>
      <c r="N13" s="66" t="s">
        <v>224</v>
      </c>
    </row>
    <row r="14" spans="1:14" ht="39" customHeight="1" x14ac:dyDescent="0.25">
      <c r="A14" s="176">
        <v>4</v>
      </c>
      <c r="B14" s="44" t="s">
        <v>242</v>
      </c>
      <c r="C14" s="176"/>
      <c r="D14" s="176" t="s">
        <v>52</v>
      </c>
      <c r="E14" s="49" t="s">
        <v>53</v>
      </c>
      <c r="F14" s="176"/>
      <c r="G14" s="176">
        <v>2</v>
      </c>
      <c r="H14" s="176">
        <v>4</v>
      </c>
      <c r="I14" s="75">
        <v>41418</v>
      </c>
      <c r="J14" s="176">
        <v>1</v>
      </c>
      <c r="K14" s="176">
        <v>1</v>
      </c>
      <c r="L14" s="176">
        <v>1</v>
      </c>
      <c r="M14" s="176">
        <v>0</v>
      </c>
      <c r="N14" s="66" t="s">
        <v>224</v>
      </c>
    </row>
    <row r="15" spans="1:14" ht="72.75" customHeight="1" x14ac:dyDescent="0.25">
      <c r="A15" s="176">
        <v>5</v>
      </c>
      <c r="B15" s="44" t="s">
        <v>92</v>
      </c>
      <c r="C15" s="89"/>
      <c r="D15" s="176" t="s">
        <v>52</v>
      </c>
      <c r="E15" s="49" t="s">
        <v>53</v>
      </c>
      <c r="F15" s="89"/>
      <c r="G15" s="89" t="s">
        <v>115</v>
      </c>
      <c r="H15" s="176">
        <v>4</v>
      </c>
      <c r="I15" s="75">
        <v>41418</v>
      </c>
      <c r="J15" s="176">
        <v>1</v>
      </c>
      <c r="K15" s="176">
        <v>1</v>
      </c>
      <c r="L15" s="176">
        <v>1</v>
      </c>
      <c r="M15" s="176">
        <v>0</v>
      </c>
      <c r="N15" s="66" t="s">
        <v>224</v>
      </c>
    </row>
    <row r="16" spans="1:14" ht="21.75" customHeight="1" x14ac:dyDescent="0.25">
      <c r="A16" s="176"/>
      <c r="B16" s="148" t="s">
        <v>346</v>
      </c>
      <c r="C16" s="89"/>
      <c r="D16" s="176"/>
      <c r="E16" s="49"/>
      <c r="F16" s="89"/>
      <c r="G16" s="89"/>
      <c r="H16" s="176"/>
      <c r="I16" s="75"/>
      <c r="J16" s="176"/>
      <c r="K16" s="176"/>
      <c r="L16" s="176"/>
      <c r="M16" s="175">
        <f>SUM(M11:M15)</f>
        <v>3589</v>
      </c>
      <c r="N16" s="66"/>
    </row>
    <row r="17" spans="1:14" ht="21.75" customHeight="1" x14ac:dyDescent="0.25">
      <c r="A17" s="176"/>
      <c r="B17" s="148" t="s">
        <v>348</v>
      </c>
      <c r="C17" s="89"/>
      <c r="D17" s="176"/>
      <c r="E17" s="49"/>
      <c r="F17" s="89"/>
      <c r="G17" s="89"/>
      <c r="H17" s="176"/>
      <c r="I17" s="75"/>
      <c r="J17" s="176"/>
      <c r="K17" s="176"/>
      <c r="L17" s="176"/>
      <c r="M17" s="175">
        <f>M16</f>
        <v>3589</v>
      </c>
      <c r="N17" s="66"/>
    </row>
    <row r="18" spans="1:14" ht="24.75" customHeight="1" x14ac:dyDescent="0.25">
      <c r="A18" s="176"/>
      <c r="B18" s="266" t="s">
        <v>47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1:14" ht="15.6" customHeight="1" x14ac:dyDescent="0.25">
      <c r="A19" s="176"/>
      <c r="B19" s="243" t="s">
        <v>46</v>
      </c>
      <c r="C19" s="243"/>
      <c r="D19" s="243"/>
      <c r="E19" s="243"/>
      <c r="F19" s="243"/>
      <c r="G19" s="243"/>
      <c r="H19" s="265"/>
      <c r="I19" s="265"/>
      <c r="J19" s="265"/>
      <c r="K19" s="265"/>
      <c r="L19" s="265"/>
      <c r="M19" s="265"/>
      <c r="N19" s="265"/>
    </row>
    <row r="20" spans="1:14" ht="29.25" customHeight="1" x14ac:dyDescent="0.25">
      <c r="A20" s="176"/>
      <c r="B20" s="267" t="s">
        <v>61</v>
      </c>
      <c r="C20" s="267"/>
      <c r="D20" s="267"/>
      <c r="E20" s="267"/>
      <c r="F20" s="267"/>
      <c r="G20" s="267"/>
      <c r="H20" s="265"/>
      <c r="I20" s="265"/>
      <c r="J20" s="265"/>
      <c r="K20" s="265"/>
      <c r="L20" s="265"/>
      <c r="M20" s="265"/>
      <c r="N20" s="265"/>
    </row>
    <row r="21" spans="1:14" ht="32.25" customHeight="1" x14ac:dyDescent="0.25">
      <c r="A21" s="176"/>
      <c r="B21" s="266" t="s">
        <v>48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4" x14ac:dyDescent="0.25">
      <c r="A22" s="176"/>
      <c r="B22" s="267" t="s">
        <v>46</v>
      </c>
      <c r="C22" s="267"/>
      <c r="D22" s="267"/>
      <c r="E22" s="267"/>
      <c r="F22" s="267"/>
      <c r="G22" s="267"/>
      <c r="H22" s="265"/>
      <c r="I22" s="265"/>
      <c r="J22" s="265"/>
      <c r="K22" s="265"/>
      <c r="L22" s="265"/>
      <c r="M22" s="265"/>
      <c r="N22" s="265"/>
    </row>
    <row r="23" spans="1:14" ht="25.5" customHeight="1" x14ac:dyDescent="0.25">
      <c r="A23" s="176"/>
      <c r="B23" s="267" t="s">
        <v>61</v>
      </c>
      <c r="C23" s="267"/>
      <c r="D23" s="267"/>
      <c r="E23" s="267"/>
      <c r="F23" s="267"/>
      <c r="G23" s="267"/>
      <c r="H23" s="265"/>
      <c r="I23" s="265"/>
      <c r="J23" s="265"/>
      <c r="K23" s="265"/>
      <c r="L23" s="265"/>
      <c r="M23" s="265"/>
      <c r="N23" s="265"/>
    </row>
    <row r="24" spans="1:14" ht="23.25" customHeight="1" x14ac:dyDescent="0.25">
      <c r="A24" s="176"/>
      <c r="B24" s="266" t="s">
        <v>49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</row>
    <row r="25" spans="1:14" x14ac:dyDescent="0.25">
      <c r="A25" s="176"/>
      <c r="B25" s="267" t="s">
        <v>46</v>
      </c>
      <c r="C25" s="267"/>
      <c r="D25" s="267"/>
      <c r="E25" s="267"/>
      <c r="F25" s="267"/>
      <c r="G25" s="267"/>
      <c r="H25" s="265"/>
      <c r="I25" s="265"/>
      <c r="J25" s="265"/>
      <c r="K25" s="265"/>
      <c r="L25" s="265"/>
      <c r="M25" s="265"/>
      <c r="N25" s="265"/>
    </row>
    <row r="26" spans="1:14" ht="19.5" customHeight="1" x14ac:dyDescent="0.25">
      <c r="A26" s="176"/>
      <c r="B26" s="267" t="s">
        <v>61</v>
      </c>
      <c r="C26" s="267"/>
      <c r="D26" s="267"/>
      <c r="E26" s="267"/>
      <c r="F26" s="267"/>
      <c r="G26" s="267"/>
      <c r="H26" s="265"/>
      <c r="I26" s="265"/>
      <c r="J26" s="265"/>
      <c r="K26" s="265"/>
      <c r="L26" s="265"/>
      <c r="M26" s="265"/>
      <c r="N26" s="265"/>
    </row>
    <row r="27" spans="1:14" ht="39" customHeight="1" x14ac:dyDescent="0.25">
      <c r="A27" s="41" t="s">
        <v>6</v>
      </c>
      <c r="B27" s="175" t="s">
        <v>250</v>
      </c>
      <c r="C27" s="37" t="s">
        <v>111</v>
      </c>
      <c r="D27" s="37" t="s">
        <v>62</v>
      </c>
      <c r="E27" s="37" t="s">
        <v>68</v>
      </c>
      <c r="F27" s="37" t="s">
        <v>68</v>
      </c>
      <c r="G27" s="37" t="s">
        <v>112</v>
      </c>
      <c r="H27" s="37" t="s">
        <v>169</v>
      </c>
      <c r="I27" s="37" t="s">
        <v>111</v>
      </c>
      <c r="J27" s="37" t="s">
        <v>111</v>
      </c>
      <c r="K27" s="37" t="s">
        <v>111</v>
      </c>
      <c r="L27" s="37" t="s">
        <v>111</v>
      </c>
      <c r="M27" s="37" t="s">
        <v>113</v>
      </c>
      <c r="N27" s="37" t="s">
        <v>10</v>
      </c>
    </row>
    <row r="28" spans="1:14" ht="20.25" customHeight="1" x14ac:dyDescent="0.25">
      <c r="A28" s="262" t="s">
        <v>69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66">
        <v>0</v>
      </c>
    </row>
    <row r="29" spans="1:14" ht="18.75" customHeight="1" x14ac:dyDescent="0.25">
      <c r="A29" s="262" t="s">
        <v>247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66">
        <v>0</v>
      </c>
    </row>
    <row r="30" spans="1:14" ht="20.25" customHeight="1" x14ac:dyDescent="0.25">
      <c r="A30" s="262" t="s">
        <v>248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67">
        <v>0</v>
      </c>
    </row>
    <row r="31" spans="1:14" ht="20.25" customHeight="1" x14ac:dyDescent="0.25">
      <c r="A31" s="262" t="s">
        <v>249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67">
        <v>0</v>
      </c>
    </row>
    <row r="32" spans="1:14" ht="20.25" customHeight="1" x14ac:dyDescent="0.25">
      <c r="A32" s="262" t="s">
        <v>72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67">
        <f>N33+N34+N35</f>
        <v>10</v>
      </c>
    </row>
    <row r="33" spans="1:14" ht="20.25" customHeight="1" x14ac:dyDescent="0.25">
      <c r="A33" s="262" t="s">
        <v>73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67">
        <v>2</v>
      </c>
    </row>
    <row r="34" spans="1:14" ht="20.25" customHeight="1" x14ac:dyDescent="0.25">
      <c r="A34" s="262" t="s">
        <v>74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67">
        <v>7</v>
      </c>
    </row>
    <row r="35" spans="1:14" ht="20.25" customHeight="1" x14ac:dyDescent="0.25">
      <c r="A35" s="262" t="s">
        <v>75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67">
        <v>1</v>
      </c>
    </row>
    <row r="36" spans="1:14" ht="16.5" customHeight="1" x14ac:dyDescent="0.25">
      <c r="A36" s="262" t="s">
        <v>76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67">
        <v>6</v>
      </c>
    </row>
    <row r="37" spans="1:14" ht="13.9" customHeight="1" x14ac:dyDescent="0.25">
      <c r="A37" s="262" t="s">
        <v>77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67">
        <v>6</v>
      </c>
    </row>
    <row r="38" spans="1:14" ht="15" customHeight="1" x14ac:dyDescent="0.25">
      <c r="A38" s="262" t="s">
        <v>78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67">
        <v>0</v>
      </c>
    </row>
    <row r="39" spans="1:14" ht="15" customHeight="1" x14ac:dyDescent="0.25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28"/>
    </row>
    <row r="40" spans="1:14" ht="36" customHeight="1" x14ac:dyDescent="0.25">
      <c r="A40" s="271" t="s">
        <v>228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ht="48.75" customHeight="1" x14ac:dyDescent="0.25">
      <c r="A41" s="271" t="s">
        <v>230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</row>
    <row r="42" spans="1:14" ht="47.25" customHeight="1" x14ac:dyDescent="0.25">
      <c r="A42" s="269" t="s">
        <v>369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 ht="31.15" customHeight="1" x14ac:dyDescent="0.25">
      <c r="A43" s="33"/>
      <c r="B43" s="112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22"/>
      <c r="N43" s="22"/>
    </row>
    <row r="44" spans="1:14" s="93" customFormat="1" ht="31.5" customHeight="1" x14ac:dyDescent="0.25">
      <c r="A44" s="228" t="s">
        <v>261</v>
      </c>
      <c r="B44" s="228"/>
      <c r="C44" s="228"/>
      <c r="D44" s="214"/>
      <c r="E44" s="214"/>
      <c r="F44" s="231"/>
      <c r="G44" s="231"/>
      <c r="H44" s="232" t="s">
        <v>260</v>
      </c>
      <c r="I44" s="232"/>
      <c r="J44" s="232"/>
    </row>
    <row r="45" spans="1:14" s="93" customFormat="1" ht="15.75" x14ac:dyDescent="0.25">
      <c r="A45" s="213"/>
      <c r="B45" s="199"/>
      <c r="C45" s="215"/>
      <c r="D45" s="99"/>
      <c r="H45" s="216"/>
      <c r="I45" s="216"/>
      <c r="J45" s="216"/>
    </row>
    <row r="46" spans="1:14" s="93" customFormat="1" ht="20.25" customHeight="1" x14ac:dyDescent="0.25">
      <c r="A46" s="200" t="s">
        <v>388</v>
      </c>
      <c r="C46" s="200"/>
      <c r="D46" s="214"/>
      <c r="E46" s="214"/>
      <c r="F46" s="200"/>
      <c r="G46" s="200"/>
      <c r="H46" s="217" t="s">
        <v>371</v>
      </c>
      <c r="I46" s="217"/>
      <c r="J46" s="218"/>
    </row>
    <row r="47" spans="1:14" x14ac:dyDescent="0.25">
      <c r="A47" s="226" t="s">
        <v>397</v>
      </c>
      <c r="B47" s="226"/>
      <c r="C47" s="226"/>
    </row>
  </sheetData>
  <mergeCells count="36">
    <mergeCell ref="B22:N22"/>
    <mergeCell ref="B10:N10"/>
    <mergeCell ref="B23:N23"/>
    <mergeCell ref="B24:N24"/>
    <mergeCell ref="B21:N21"/>
    <mergeCell ref="A42:N42"/>
    <mergeCell ref="A34:M34"/>
    <mergeCell ref="A29:M29"/>
    <mergeCell ref="A36:M36"/>
    <mergeCell ref="A37:M37"/>
    <mergeCell ref="A38:M38"/>
    <mergeCell ref="A30:M30"/>
    <mergeCell ref="A31:M31"/>
    <mergeCell ref="A32:M32"/>
    <mergeCell ref="A33:M33"/>
    <mergeCell ref="A40:N40"/>
    <mergeCell ref="A41:N41"/>
    <mergeCell ref="B25:N25"/>
    <mergeCell ref="B26:N26"/>
    <mergeCell ref="A28:M28"/>
    <mergeCell ref="A47:C47"/>
    <mergeCell ref="A44:C44"/>
    <mergeCell ref="H44:J44"/>
    <mergeCell ref="F1:N1"/>
    <mergeCell ref="F44:G44"/>
    <mergeCell ref="A5:A6"/>
    <mergeCell ref="B5:B6"/>
    <mergeCell ref="C5:N5"/>
    <mergeCell ref="B3:N3"/>
    <mergeCell ref="A4:N4"/>
    <mergeCell ref="B8:N8"/>
    <mergeCell ref="B9:N9"/>
    <mergeCell ref="B18:N18"/>
    <mergeCell ref="B19:N19"/>
    <mergeCell ref="B20:N20"/>
    <mergeCell ref="A35:M35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zoomScaleNormal="100" workbookViewId="0">
      <selection activeCell="B9" sqref="B9:N9"/>
    </sheetView>
  </sheetViews>
  <sheetFormatPr defaultRowHeight="15" x14ac:dyDescent="0.25"/>
  <cols>
    <col min="1" max="1" width="6.28515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85546875" customWidth="1"/>
    <col min="7" max="7" width="5.28515625" customWidth="1"/>
    <col min="8" max="8" width="9" customWidth="1"/>
    <col min="9" max="9" width="10.140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81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32.25" customHeight="1" x14ac:dyDescent="0.25">
      <c r="A2" s="114"/>
      <c r="B2" s="95" t="s">
        <v>267</v>
      </c>
      <c r="C2" s="108"/>
      <c r="D2" s="108"/>
      <c r="E2" s="108"/>
      <c r="F2" s="108"/>
      <c r="G2" s="113"/>
      <c r="H2" s="113"/>
      <c r="I2" s="1"/>
      <c r="L2" s="182" t="s">
        <v>403</v>
      </c>
    </row>
    <row r="3" spans="1:14" ht="15.75" x14ac:dyDescent="0.25">
      <c r="A3" s="21" t="s">
        <v>51</v>
      </c>
      <c r="B3" s="274" t="s">
        <v>170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168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67" t="s">
        <v>46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ht="27" customHeight="1" x14ac:dyDescent="0.25">
      <c r="A10" s="176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45.75" customHeight="1" x14ac:dyDescent="0.25">
      <c r="A11" s="176">
        <v>1</v>
      </c>
      <c r="B11" s="44" t="s">
        <v>90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2090</v>
      </c>
      <c r="N11" s="66" t="s">
        <v>224</v>
      </c>
    </row>
    <row r="12" spans="1:14" ht="39.75" customHeight="1" x14ac:dyDescent="0.25">
      <c r="A12" s="176">
        <v>2</v>
      </c>
      <c r="B12" s="44" t="s">
        <v>91</v>
      </c>
      <c r="C12" s="176"/>
      <c r="D12" s="176" t="s">
        <v>52</v>
      </c>
      <c r="E12" s="49" t="s">
        <v>53</v>
      </c>
      <c r="F12" s="176"/>
      <c r="G12" s="176">
        <v>2</v>
      </c>
      <c r="H12" s="51" t="s">
        <v>244</v>
      </c>
      <c r="I12" s="50">
        <v>41418</v>
      </c>
      <c r="J12" s="176">
        <v>1</v>
      </c>
      <c r="K12" s="176">
        <v>1</v>
      </c>
      <c r="L12" s="176">
        <v>1</v>
      </c>
      <c r="M12" s="176">
        <v>0</v>
      </c>
      <c r="N12" s="66" t="s">
        <v>224</v>
      </c>
    </row>
    <row r="13" spans="1:14" ht="56.25" customHeight="1" x14ac:dyDescent="0.25">
      <c r="A13" s="176">
        <v>3</v>
      </c>
      <c r="B13" s="44" t="s">
        <v>241</v>
      </c>
      <c r="C13" s="176"/>
      <c r="D13" s="176" t="s">
        <v>52</v>
      </c>
      <c r="E13" s="49" t="s">
        <v>53</v>
      </c>
      <c r="F13" s="176"/>
      <c r="G13" s="176">
        <v>2</v>
      </c>
      <c r="H13" s="51" t="s">
        <v>244</v>
      </c>
      <c r="I13" s="50">
        <v>41418</v>
      </c>
      <c r="J13" s="176">
        <v>1</v>
      </c>
      <c r="K13" s="176">
        <v>1</v>
      </c>
      <c r="L13" s="176">
        <v>1</v>
      </c>
      <c r="M13" s="176">
        <v>1564</v>
      </c>
      <c r="N13" s="66" t="s">
        <v>224</v>
      </c>
    </row>
    <row r="14" spans="1:14" ht="44.25" customHeight="1" x14ac:dyDescent="0.25">
      <c r="A14" s="176">
        <v>4</v>
      </c>
      <c r="B14" s="44" t="s">
        <v>242</v>
      </c>
      <c r="C14" s="176"/>
      <c r="D14" s="176" t="s">
        <v>52</v>
      </c>
      <c r="E14" s="49" t="s">
        <v>53</v>
      </c>
      <c r="F14" s="176"/>
      <c r="G14" s="176">
        <v>2</v>
      </c>
      <c r="H14" s="51" t="s">
        <v>244</v>
      </c>
      <c r="I14" s="50">
        <v>41418</v>
      </c>
      <c r="J14" s="176">
        <v>1</v>
      </c>
      <c r="K14" s="176">
        <v>1</v>
      </c>
      <c r="L14" s="176">
        <v>1</v>
      </c>
      <c r="M14" s="176">
        <v>0</v>
      </c>
      <c r="N14" s="66" t="s">
        <v>224</v>
      </c>
    </row>
    <row r="15" spans="1:14" ht="72.75" customHeight="1" x14ac:dyDescent="0.25">
      <c r="A15" s="176">
        <v>5</v>
      </c>
      <c r="B15" s="44" t="s">
        <v>92</v>
      </c>
      <c r="C15" s="89"/>
      <c r="D15" s="176" t="s">
        <v>52</v>
      </c>
      <c r="E15" s="49" t="s">
        <v>53</v>
      </c>
      <c r="F15" s="89"/>
      <c r="G15" s="89" t="s">
        <v>115</v>
      </c>
      <c r="H15" s="51" t="s">
        <v>244</v>
      </c>
      <c r="I15" s="50">
        <v>41418</v>
      </c>
      <c r="J15" s="176">
        <v>1</v>
      </c>
      <c r="K15" s="176">
        <v>1</v>
      </c>
      <c r="L15" s="176">
        <v>1</v>
      </c>
      <c r="M15" s="176">
        <v>0</v>
      </c>
      <c r="N15" s="66" t="s">
        <v>224</v>
      </c>
    </row>
    <row r="16" spans="1:14" ht="20.25" customHeight="1" x14ac:dyDescent="0.25">
      <c r="A16" s="176"/>
      <c r="B16" s="148" t="s">
        <v>346</v>
      </c>
      <c r="C16" s="89"/>
      <c r="D16" s="176"/>
      <c r="E16" s="49"/>
      <c r="F16" s="89"/>
      <c r="G16" s="89"/>
      <c r="H16" s="51"/>
      <c r="I16" s="50"/>
      <c r="J16" s="176"/>
      <c r="K16" s="176"/>
      <c r="L16" s="176"/>
      <c r="M16" s="175">
        <f>SUM(M11:M15)</f>
        <v>3654</v>
      </c>
      <c r="N16" s="66"/>
    </row>
    <row r="17" spans="1:14" ht="37.9" customHeight="1" x14ac:dyDescent="0.25">
      <c r="A17" s="176"/>
      <c r="B17" s="251" t="s">
        <v>60</v>
      </c>
      <c r="C17" s="266"/>
      <c r="D17" s="266"/>
      <c r="E17" s="266"/>
      <c r="F17" s="266"/>
      <c r="G17" s="266"/>
      <c r="H17" s="268"/>
      <c r="I17" s="268"/>
      <c r="J17" s="268"/>
      <c r="K17" s="268"/>
      <c r="L17" s="268"/>
      <c r="M17" s="268"/>
      <c r="N17" s="268"/>
    </row>
    <row r="18" spans="1:14" ht="57" customHeight="1" x14ac:dyDescent="0.25">
      <c r="A18" s="176">
        <v>6</v>
      </c>
      <c r="B18" s="16" t="s">
        <v>93</v>
      </c>
      <c r="C18" s="176"/>
      <c r="D18" s="176" t="s">
        <v>52</v>
      </c>
      <c r="E18" s="49" t="s">
        <v>53</v>
      </c>
      <c r="F18" s="176"/>
      <c r="G18" s="176">
        <v>2</v>
      </c>
      <c r="H18" s="51" t="s">
        <v>244</v>
      </c>
      <c r="I18" s="50">
        <v>41418</v>
      </c>
      <c r="J18" s="176">
        <v>1</v>
      </c>
      <c r="K18" s="176">
        <v>1</v>
      </c>
      <c r="L18" s="176">
        <v>1</v>
      </c>
      <c r="M18" s="176">
        <v>0</v>
      </c>
      <c r="N18" s="66" t="s">
        <v>224</v>
      </c>
    </row>
    <row r="19" spans="1:14" ht="70.5" customHeight="1" x14ac:dyDescent="0.25">
      <c r="A19" s="176">
        <v>7</v>
      </c>
      <c r="B19" s="44" t="s">
        <v>94</v>
      </c>
      <c r="C19" s="176"/>
      <c r="D19" s="176" t="s">
        <v>52</v>
      </c>
      <c r="E19" s="49" t="s">
        <v>53</v>
      </c>
      <c r="F19" s="176"/>
      <c r="G19" s="176">
        <v>2</v>
      </c>
      <c r="H19" s="51" t="s">
        <v>244</v>
      </c>
      <c r="I19" s="50">
        <v>41418</v>
      </c>
      <c r="J19" s="176">
        <v>1</v>
      </c>
      <c r="K19" s="176">
        <v>1</v>
      </c>
      <c r="L19" s="176">
        <v>1</v>
      </c>
      <c r="M19" s="176">
        <v>251</v>
      </c>
      <c r="N19" s="66" t="s">
        <v>224</v>
      </c>
    </row>
    <row r="20" spans="1:14" ht="57" customHeight="1" x14ac:dyDescent="0.25">
      <c r="A20" s="176">
        <v>8</v>
      </c>
      <c r="B20" s="44" t="s">
        <v>95</v>
      </c>
      <c r="C20" s="176"/>
      <c r="D20" s="176" t="s">
        <v>52</v>
      </c>
      <c r="E20" s="49" t="s">
        <v>53</v>
      </c>
      <c r="F20" s="176"/>
      <c r="G20" s="176">
        <v>2</v>
      </c>
      <c r="H20" s="51" t="s">
        <v>244</v>
      </c>
      <c r="I20" s="50">
        <v>41418</v>
      </c>
      <c r="J20" s="176">
        <v>1</v>
      </c>
      <c r="K20" s="176">
        <v>1</v>
      </c>
      <c r="L20" s="176">
        <v>1</v>
      </c>
      <c r="M20" s="176">
        <v>155</v>
      </c>
      <c r="N20" s="66" t="s">
        <v>224</v>
      </c>
    </row>
    <row r="21" spans="1:14" ht="42" customHeight="1" x14ac:dyDescent="0.25">
      <c r="A21" s="176">
        <v>9</v>
      </c>
      <c r="B21" s="44" t="s">
        <v>96</v>
      </c>
      <c r="C21" s="176"/>
      <c r="D21" s="176" t="s">
        <v>52</v>
      </c>
      <c r="E21" s="49" t="s">
        <v>53</v>
      </c>
      <c r="F21" s="176"/>
      <c r="G21" s="176">
        <v>2</v>
      </c>
      <c r="H21" s="51" t="s">
        <v>244</v>
      </c>
      <c r="I21" s="50">
        <v>41418</v>
      </c>
      <c r="J21" s="176">
        <v>1</v>
      </c>
      <c r="K21" s="176">
        <v>1</v>
      </c>
      <c r="L21" s="176">
        <v>1</v>
      </c>
      <c r="M21" s="176">
        <v>826</v>
      </c>
      <c r="N21" s="66" t="s">
        <v>224</v>
      </c>
    </row>
    <row r="22" spans="1:14" ht="53.25" customHeight="1" x14ac:dyDescent="0.25">
      <c r="A22" s="176">
        <v>10</v>
      </c>
      <c r="B22" s="44" t="s">
        <v>97</v>
      </c>
      <c r="C22" s="176"/>
      <c r="D22" s="176" t="s">
        <v>52</v>
      </c>
      <c r="E22" s="49" t="s">
        <v>53</v>
      </c>
      <c r="F22" s="176"/>
      <c r="G22" s="176">
        <v>2</v>
      </c>
      <c r="H22" s="51" t="s">
        <v>244</v>
      </c>
      <c r="I22" s="50">
        <v>41418</v>
      </c>
      <c r="J22" s="176">
        <v>1</v>
      </c>
      <c r="K22" s="176">
        <v>1</v>
      </c>
      <c r="L22" s="176">
        <v>1</v>
      </c>
      <c r="M22" s="176">
        <v>234</v>
      </c>
      <c r="N22" s="66" t="s">
        <v>224</v>
      </c>
    </row>
    <row r="23" spans="1:14" ht="28.5" customHeight="1" x14ac:dyDescent="0.25">
      <c r="A23" s="176">
        <v>11</v>
      </c>
      <c r="B23" s="44" t="s">
        <v>98</v>
      </c>
      <c r="C23" s="176"/>
      <c r="D23" s="176" t="s">
        <v>52</v>
      </c>
      <c r="E23" s="49" t="s">
        <v>53</v>
      </c>
      <c r="F23" s="176"/>
      <c r="G23" s="176">
        <v>2</v>
      </c>
      <c r="H23" s="51" t="s">
        <v>244</v>
      </c>
      <c r="I23" s="50">
        <v>41418</v>
      </c>
      <c r="J23" s="176">
        <v>1</v>
      </c>
      <c r="K23" s="176">
        <v>1</v>
      </c>
      <c r="L23" s="176">
        <v>1</v>
      </c>
      <c r="M23" s="176">
        <v>0</v>
      </c>
      <c r="N23" s="66" t="s">
        <v>224</v>
      </c>
    </row>
    <row r="24" spans="1:14" ht="21.75" customHeight="1" x14ac:dyDescent="0.25">
      <c r="A24" s="176"/>
      <c r="B24" s="148" t="s">
        <v>346</v>
      </c>
      <c r="C24" s="176"/>
      <c r="D24" s="176"/>
      <c r="E24" s="49"/>
      <c r="F24" s="176"/>
      <c r="G24" s="176"/>
      <c r="H24" s="51"/>
      <c r="I24" s="50"/>
      <c r="J24" s="176"/>
      <c r="K24" s="176"/>
      <c r="L24" s="176"/>
      <c r="M24" s="175">
        <f>SUM(M18:M23)</f>
        <v>1466</v>
      </c>
      <c r="N24" s="66"/>
    </row>
    <row r="25" spans="1:14" ht="21.75" customHeight="1" x14ac:dyDescent="0.25">
      <c r="A25" s="176"/>
      <c r="B25" s="148" t="s">
        <v>348</v>
      </c>
      <c r="C25" s="176"/>
      <c r="D25" s="176"/>
      <c r="E25" s="49"/>
      <c r="F25" s="176"/>
      <c r="G25" s="176"/>
      <c r="H25" s="51"/>
      <c r="I25" s="50"/>
      <c r="J25" s="176"/>
      <c r="K25" s="176"/>
      <c r="L25" s="176"/>
      <c r="M25" s="175">
        <f>M24+M16</f>
        <v>5120</v>
      </c>
      <c r="N25" s="66"/>
    </row>
    <row r="26" spans="1:14" ht="24.75" customHeight="1" x14ac:dyDescent="0.25">
      <c r="A26" s="176"/>
      <c r="B26" s="266" t="s">
        <v>47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1:14" ht="15.6" customHeight="1" x14ac:dyDescent="0.25">
      <c r="A27" s="176"/>
      <c r="B27" s="243" t="s">
        <v>46</v>
      </c>
      <c r="C27" s="243"/>
      <c r="D27" s="243"/>
      <c r="E27" s="243"/>
      <c r="F27" s="243"/>
      <c r="G27" s="243"/>
      <c r="H27" s="265"/>
      <c r="I27" s="265"/>
      <c r="J27" s="265"/>
      <c r="K27" s="265"/>
      <c r="L27" s="265"/>
      <c r="M27" s="265"/>
      <c r="N27" s="265"/>
    </row>
    <row r="28" spans="1:14" ht="29.25" customHeight="1" x14ac:dyDescent="0.25">
      <c r="A28" s="176"/>
      <c r="B28" s="267" t="s">
        <v>61</v>
      </c>
      <c r="C28" s="267"/>
      <c r="D28" s="267"/>
      <c r="E28" s="267"/>
      <c r="F28" s="267"/>
      <c r="G28" s="267"/>
      <c r="H28" s="265"/>
      <c r="I28" s="265"/>
      <c r="J28" s="265"/>
      <c r="K28" s="265"/>
      <c r="L28" s="265"/>
      <c r="M28" s="265"/>
      <c r="N28" s="265"/>
    </row>
    <row r="29" spans="1:14" ht="32.25" customHeight="1" x14ac:dyDescent="0.25">
      <c r="A29" s="176"/>
      <c r="B29" s="266" t="s">
        <v>48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1:14" x14ac:dyDescent="0.25">
      <c r="A30" s="176"/>
      <c r="B30" s="267" t="s">
        <v>46</v>
      </c>
      <c r="C30" s="267"/>
      <c r="D30" s="267"/>
      <c r="E30" s="267"/>
      <c r="F30" s="267"/>
      <c r="G30" s="267"/>
      <c r="H30" s="265"/>
      <c r="I30" s="265"/>
      <c r="J30" s="265"/>
      <c r="K30" s="265"/>
      <c r="L30" s="265"/>
      <c r="M30" s="265"/>
      <c r="N30" s="265"/>
    </row>
    <row r="31" spans="1:14" ht="25.5" customHeight="1" x14ac:dyDescent="0.25">
      <c r="A31" s="176"/>
      <c r="B31" s="267" t="s">
        <v>61</v>
      </c>
      <c r="C31" s="267"/>
      <c r="D31" s="267"/>
      <c r="E31" s="267"/>
      <c r="F31" s="267"/>
      <c r="G31" s="267"/>
      <c r="H31" s="265"/>
      <c r="I31" s="265"/>
      <c r="J31" s="265"/>
      <c r="K31" s="265"/>
      <c r="L31" s="265"/>
      <c r="M31" s="265"/>
      <c r="N31" s="265"/>
    </row>
    <row r="32" spans="1:14" ht="23.25" customHeight="1" x14ac:dyDescent="0.25">
      <c r="A32" s="176"/>
      <c r="B32" s="266" t="s">
        <v>49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x14ac:dyDescent="0.25">
      <c r="A33" s="176"/>
      <c r="B33" s="267" t="s">
        <v>46</v>
      </c>
      <c r="C33" s="267"/>
      <c r="D33" s="267"/>
      <c r="E33" s="267"/>
      <c r="F33" s="267"/>
      <c r="G33" s="267"/>
      <c r="H33" s="265"/>
      <c r="I33" s="265"/>
      <c r="J33" s="265"/>
      <c r="K33" s="265"/>
      <c r="L33" s="265"/>
      <c r="M33" s="265"/>
      <c r="N33" s="265"/>
    </row>
    <row r="34" spans="1:14" ht="19.5" customHeight="1" x14ac:dyDescent="0.25">
      <c r="A34" s="176"/>
      <c r="B34" s="267" t="s">
        <v>61</v>
      </c>
      <c r="C34" s="267"/>
      <c r="D34" s="267"/>
      <c r="E34" s="267"/>
      <c r="F34" s="267"/>
      <c r="G34" s="267"/>
      <c r="H34" s="265"/>
      <c r="I34" s="265"/>
      <c r="J34" s="265"/>
      <c r="K34" s="265"/>
      <c r="L34" s="265"/>
      <c r="M34" s="265"/>
      <c r="N34" s="265"/>
    </row>
    <row r="35" spans="1:14" ht="39" customHeight="1" x14ac:dyDescent="0.25">
      <c r="A35" s="41" t="s">
        <v>6</v>
      </c>
      <c r="B35" s="175" t="s">
        <v>245</v>
      </c>
      <c r="C35" s="37" t="s">
        <v>111</v>
      </c>
      <c r="D35" s="37" t="s">
        <v>62</v>
      </c>
      <c r="E35" s="37" t="s">
        <v>68</v>
      </c>
      <c r="F35" s="37" t="s">
        <v>68</v>
      </c>
      <c r="G35" s="37" t="s">
        <v>112</v>
      </c>
      <c r="H35" s="37" t="s">
        <v>68</v>
      </c>
      <c r="I35" s="37" t="s">
        <v>68</v>
      </c>
      <c r="J35" s="37" t="s">
        <v>111</v>
      </c>
      <c r="K35" s="37" t="s">
        <v>111</v>
      </c>
      <c r="L35" s="37" t="s">
        <v>111</v>
      </c>
      <c r="M35" s="37" t="s">
        <v>113</v>
      </c>
      <c r="N35" s="37" t="s">
        <v>10</v>
      </c>
    </row>
    <row r="36" spans="1:14" ht="20.25" customHeight="1" x14ac:dyDescent="0.25">
      <c r="A36" s="262" t="s">
        <v>69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67">
        <v>7</v>
      </c>
    </row>
    <row r="37" spans="1:14" ht="18.75" customHeight="1" x14ac:dyDescent="0.25">
      <c r="A37" s="262" t="s">
        <v>367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67" t="s">
        <v>225</v>
      </c>
    </row>
    <row r="38" spans="1:14" ht="20.25" customHeight="1" x14ac:dyDescent="0.25">
      <c r="A38" s="262" t="s">
        <v>248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67" t="s">
        <v>225</v>
      </c>
    </row>
    <row r="39" spans="1:14" ht="20.25" customHeight="1" x14ac:dyDescent="0.25">
      <c r="A39" s="262" t="s">
        <v>248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67" t="s">
        <v>225</v>
      </c>
    </row>
    <row r="40" spans="1:14" ht="20.25" customHeight="1" x14ac:dyDescent="0.25">
      <c r="A40" s="262" t="s">
        <v>72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67">
        <f>N41+N42+N43</f>
        <v>10</v>
      </c>
    </row>
    <row r="41" spans="1:14" ht="20.25" customHeight="1" x14ac:dyDescent="0.25">
      <c r="A41" s="262" t="s">
        <v>73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67">
        <v>2</v>
      </c>
    </row>
    <row r="42" spans="1:14" ht="20.25" customHeight="1" x14ac:dyDescent="0.25">
      <c r="A42" s="262" t="s">
        <v>74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67">
        <v>7</v>
      </c>
    </row>
    <row r="43" spans="1:14" ht="20.25" customHeight="1" x14ac:dyDescent="0.25">
      <c r="A43" s="262" t="s">
        <v>75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67">
        <v>1</v>
      </c>
    </row>
    <row r="44" spans="1:14" ht="16.5" customHeight="1" x14ac:dyDescent="0.25">
      <c r="A44" s="262" t="s">
        <v>76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67">
        <f>N45+N46</f>
        <v>7</v>
      </c>
    </row>
    <row r="45" spans="1:14" ht="20.25" customHeight="1" x14ac:dyDescent="0.25">
      <c r="A45" s="262" t="s">
        <v>77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67">
        <v>7</v>
      </c>
    </row>
    <row r="46" spans="1:14" ht="18.75" customHeight="1" x14ac:dyDescent="0.25">
      <c r="A46" s="262" t="s">
        <v>78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7">
        <v>0</v>
      </c>
    </row>
    <row r="47" spans="1:14" ht="32.25" customHeight="1" x14ac:dyDescent="0.25">
      <c r="A47" s="271" t="s">
        <v>228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50.25" customHeight="1" x14ac:dyDescent="0.25">
      <c r="A48" s="271" t="s">
        <v>230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49.15" customHeight="1" x14ac:dyDescent="0.25">
      <c r="A49" s="269" t="s">
        <v>370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</row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</sheetData>
  <mergeCells count="37"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  <mergeCell ref="B31:N31"/>
    <mergeCell ref="B32:N32"/>
    <mergeCell ref="B33:N33"/>
    <mergeCell ref="B34:N34"/>
    <mergeCell ref="A36:M36"/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zoomScaleNormal="100" workbookViewId="0">
      <selection activeCell="K6" sqref="K6"/>
    </sheetView>
  </sheetViews>
  <sheetFormatPr defaultRowHeight="15" x14ac:dyDescent="0.25"/>
  <cols>
    <col min="1" max="1" width="6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28515625" customWidth="1"/>
    <col min="7" max="7" width="5.28515625" customWidth="1"/>
    <col min="8" max="8" width="9" customWidth="1"/>
    <col min="9" max="9" width="10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5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30.75" customHeight="1" x14ac:dyDescent="0.25">
      <c r="A2" s="114"/>
      <c r="B2" s="95" t="s">
        <v>267</v>
      </c>
      <c r="C2" s="113"/>
      <c r="D2" s="113"/>
      <c r="E2" s="113"/>
      <c r="F2" s="113"/>
      <c r="G2" s="113"/>
      <c r="H2" s="113"/>
      <c r="I2" s="1"/>
      <c r="K2" s="108"/>
      <c r="L2" s="182" t="s">
        <v>404</v>
      </c>
      <c r="M2" s="108"/>
      <c r="N2" s="108"/>
    </row>
    <row r="3" spans="1:14" ht="36.6" customHeight="1" x14ac:dyDescent="0.25">
      <c r="A3" s="21" t="s">
        <v>51</v>
      </c>
      <c r="B3" s="274" t="s">
        <v>372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9"/>
      <c r="K4" s="259"/>
      <c r="L4" s="259"/>
      <c r="M4" s="259"/>
      <c r="N4" s="259"/>
    </row>
    <row r="5" spans="1:14" ht="17.25" customHeight="1" x14ac:dyDescent="0.25">
      <c r="A5" s="260" t="s">
        <v>42</v>
      </c>
      <c r="B5" s="260" t="s">
        <v>43</v>
      </c>
      <c r="C5" s="260" t="s">
        <v>136</v>
      </c>
      <c r="D5" s="260"/>
      <c r="E5" s="260"/>
      <c r="F5" s="260"/>
      <c r="G5" s="260"/>
      <c r="H5" s="261"/>
      <c r="I5" s="261"/>
      <c r="J5" s="261"/>
      <c r="K5" s="261"/>
      <c r="L5" s="261"/>
      <c r="M5" s="261"/>
      <c r="N5" s="261"/>
    </row>
    <row r="6" spans="1:14" ht="168" customHeight="1" x14ac:dyDescent="0.25">
      <c r="A6" s="260"/>
      <c r="B6" s="260"/>
      <c r="C6" s="40" t="s">
        <v>66</v>
      </c>
      <c r="D6" s="40" t="s">
        <v>67</v>
      </c>
      <c r="E6" s="40" t="s">
        <v>134</v>
      </c>
      <c r="F6" s="40" t="s">
        <v>44</v>
      </c>
      <c r="G6" s="40" t="s">
        <v>135</v>
      </c>
      <c r="H6" s="40" t="s">
        <v>64</v>
      </c>
      <c r="I6" s="40" t="s">
        <v>65</v>
      </c>
      <c r="J6" s="40" t="s">
        <v>137</v>
      </c>
      <c r="K6" s="40" t="s">
        <v>138</v>
      </c>
      <c r="L6" s="40" t="s">
        <v>139</v>
      </c>
      <c r="M6" s="40" t="s">
        <v>226</v>
      </c>
      <c r="N6" s="40" t="s">
        <v>227</v>
      </c>
    </row>
    <row r="7" spans="1:14" ht="15.75" x14ac:dyDescent="0.2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1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/>
    </row>
    <row r="8" spans="1:14" ht="24.75" customHeight="1" x14ac:dyDescent="0.25">
      <c r="A8" s="175"/>
      <c r="B8" s="266" t="s">
        <v>45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</row>
    <row r="9" spans="1:14" x14ac:dyDescent="0.25">
      <c r="A9" s="176"/>
      <c r="B9" s="267" t="s">
        <v>46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ht="27" customHeight="1" x14ac:dyDescent="0.25">
      <c r="A10" s="176"/>
      <c r="B10" s="251" t="s">
        <v>59</v>
      </c>
      <c r="C10" s="266"/>
      <c r="D10" s="266"/>
      <c r="E10" s="266"/>
      <c r="F10" s="266"/>
      <c r="G10" s="266"/>
      <c r="H10" s="268"/>
      <c r="I10" s="268"/>
      <c r="J10" s="268"/>
      <c r="K10" s="268"/>
      <c r="L10" s="268"/>
      <c r="M10" s="268"/>
      <c r="N10" s="268"/>
    </row>
    <row r="11" spans="1:14" ht="45.75" customHeight="1" x14ac:dyDescent="0.25">
      <c r="A11" s="176">
        <v>1</v>
      </c>
      <c r="B11" s="44" t="s">
        <v>90</v>
      </c>
      <c r="C11" s="176"/>
      <c r="D11" s="176" t="s">
        <v>52</v>
      </c>
      <c r="E11" s="49" t="s">
        <v>53</v>
      </c>
      <c r="F11" s="176"/>
      <c r="G11" s="176">
        <v>2</v>
      </c>
      <c r="H11" s="51" t="s">
        <v>244</v>
      </c>
      <c r="I11" s="50">
        <v>41418</v>
      </c>
      <c r="J11" s="176">
        <v>1</v>
      </c>
      <c r="K11" s="176">
        <v>1</v>
      </c>
      <c r="L11" s="176">
        <v>1</v>
      </c>
      <c r="M11" s="176">
        <v>3833</v>
      </c>
      <c r="N11" s="66" t="s">
        <v>224</v>
      </c>
    </row>
    <row r="12" spans="1:14" ht="48" customHeight="1" x14ac:dyDescent="0.25">
      <c r="A12" s="176">
        <v>2</v>
      </c>
      <c r="B12" s="44" t="s">
        <v>91</v>
      </c>
      <c r="C12" s="176"/>
      <c r="D12" s="176" t="s">
        <v>52</v>
      </c>
      <c r="E12" s="49" t="s">
        <v>53</v>
      </c>
      <c r="F12" s="176"/>
      <c r="G12" s="176">
        <v>2</v>
      </c>
      <c r="H12" s="51" t="s">
        <v>244</v>
      </c>
      <c r="I12" s="50">
        <v>41418</v>
      </c>
      <c r="J12" s="176">
        <v>1</v>
      </c>
      <c r="K12" s="176">
        <v>1</v>
      </c>
      <c r="L12" s="176">
        <v>1</v>
      </c>
      <c r="M12" s="176">
        <v>3207</v>
      </c>
      <c r="N12" s="66" t="s">
        <v>224</v>
      </c>
    </row>
    <row r="13" spans="1:14" ht="57.75" customHeight="1" x14ac:dyDescent="0.25">
      <c r="A13" s="176">
        <v>3</v>
      </c>
      <c r="B13" s="44" t="s">
        <v>368</v>
      </c>
      <c r="C13" s="176"/>
      <c r="D13" s="176" t="s">
        <v>52</v>
      </c>
      <c r="E13" s="49" t="s">
        <v>53</v>
      </c>
      <c r="F13" s="176"/>
      <c r="G13" s="176">
        <v>2</v>
      </c>
      <c r="H13" s="51" t="s">
        <v>244</v>
      </c>
      <c r="I13" s="50">
        <v>41418</v>
      </c>
      <c r="J13" s="176">
        <v>1</v>
      </c>
      <c r="K13" s="176">
        <v>1</v>
      </c>
      <c r="L13" s="176">
        <v>1</v>
      </c>
      <c r="M13" s="176">
        <v>859</v>
      </c>
      <c r="N13" s="66" t="s">
        <v>224</v>
      </c>
    </row>
    <row r="14" spans="1:14" ht="43.5" customHeight="1" x14ac:dyDescent="0.25">
      <c r="A14" s="176">
        <v>4</v>
      </c>
      <c r="B14" s="44" t="s">
        <v>242</v>
      </c>
      <c r="C14" s="176"/>
      <c r="D14" s="176" t="s">
        <v>52</v>
      </c>
      <c r="E14" s="49" t="s">
        <v>53</v>
      </c>
      <c r="F14" s="176"/>
      <c r="G14" s="176">
        <v>2</v>
      </c>
      <c r="H14" s="51" t="s">
        <v>244</v>
      </c>
      <c r="I14" s="50">
        <v>41418</v>
      </c>
      <c r="J14" s="176">
        <v>1</v>
      </c>
      <c r="K14" s="176">
        <v>1</v>
      </c>
      <c r="L14" s="176">
        <v>1</v>
      </c>
      <c r="M14" s="176">
        <v>654</v>
      </c>
      <c r="N14" s="66" t="s">
        <v>224</v>
      </c>
    </row>
    <row r="15" spans="1:14" ht="72.75" customHeight="1" x14ac:dyDescent="0.25">
      <c r="A15" s="176">
        <v>5</v>
      </c>
      <c r="B15" s="44" t="s">
        <v>92</v>
      </c>
      <c r="C15" s="89"/>
      <c r="D15" s="176" t="s">
        <v>52</v>
      </c>
      <c r="E15" s="49" t="s">
        <v>53</v>
      </c>
      <c r="F15" s="89"/>
      <c r="G15" s="89" t="s">
        <v>115</v>
      </c>
      <c r="H15" s="51" t="s">
        <v>244</v>
      </c>
      <c r="I15" s="50">
        <v>41418</v>
      </c>
      <c r="J15" s="176">
        <v>1</v>
      </c>
      <c r="K15" s="176">
        <v>1</v>
      </c>
      <c r="L15" s="176">
        <v>1</v>
      </c>
      <c r="M15" s="176">
        <v>0</v>
      </c>
      <c r="N15" s="66" t="s">
        <v>224</v>
      </c>
    </row>
    <row r="16" spans="1:14" ht="24.75" customHeight="1" x14ac:dyDescent="0.25">
      <c r="A16" s="176"/>
      <c r="B16" s="148" t="s">
        <v>346</v>
      </c>
      <c r="C16" s="89"/>
      <c r="D16" s="176"/>
      <c r="E16" s="49"/>
      <c r="F16" s="89"/>
      <c r="G16" s="89"/>
      <c r="H16" s="51"/>
      <c r="I16" s="50"/>
      <c r="J16" s="176"/>
      <c r="K16" s="176"/>
      <c r="L16" s="176"/>
      <c r="M16" s="175">
        <f>SUM(M11:M15)</f>
        <v>8553</v>
      </c>
      <c r="N16" s="66"/>
    </row>
    <row r="17" spans="1:14" ht="37.9" customHeight="1" x14ac:dyDescent="0.25">
      <c r="A17" s="176"/>
      <c r="B17" s="251" t="s">
        <v>60</v>
      </c>
      <c r="C17" s="266"/>
      <c r="D17" s="266"/>
      <c r="E17" s="266"/>
      <c r="F17" s="266"/>
      <c r="G17" s="266"/>
      <c r="H17" s="268"/>
      <c r="I17" s="268"/>
      <c r="J17" s="268"/>
      <c r="K17" s="268"/>
      <c r="L17" s="268"/>
      <c r="M17" s="268"/>
      <c r="N17" s="268"/>
    </row>
    <row r="18" spans="1:14" ht="57" customHeight="1" x14ac:dyDescent="0.25">
      <c r="A18" s="176">
        <v>6</v>
      </c>
      <c r="B18" s="16" t="s">
        <v>93</v>
      </c>
      <c r="C18" s="176"/>
      <c r="D18" s="176" t="s">
        <v>52</v>
      </c>
      <c r="E18" s="49" t="s">
        <v>53</v>
      </c>
      <c r="F18" s="176"/>
      <c r="G18" s="176">
        <v>2</v>
      </c>
      <c r="H18" s="51" t="s">
        <v>244</v>
      </c>
      <c r="I18" s="50">
        <v>41418</v>
      </c>
      <c r="J18" s="176">
        <v>1</v>
      </c>
      <c r="K18" s="176">
        <v>1</v>
      </c>
      <c r="L18" s="176">
        <v>1</v>
      </c>
      <c r="M18" s="176">
        <v>0</v>
      </c>
      <c r="N18" s="66" t="s">
        <v>224</v>
      </c>
    </row>
    <row r="19" spans="1:14" ht="70.5" customHeight="1" x14ac:dyDescent="0.25">
      <c r="A19" s="176">
        <v>7</v>
      </c>
      <c r="B19" s="44" t="s">
        <v>94</v>
      </c>
      <c r="C19" s="176"/>
      <c r="D19" s="176" t="s">
        <v>52</v>
      </c>
      <c r="E19" s="49" t="s">
        <v>53</v>
      </c>
      <c r="F19" s="176"/>
      <c r="G19" s="176">
        <v>2</v>
      </c>
      <c r="H19" s="51" t="s">
        <v>244</v>
      </c>
      <c r="I19" s="50">
        <v>41418</v>
      </c>
      <c r="J19" s="176">
        <v>1</v>
      </c>
      <c r="K19" s="176">
        <v>1</v>
      </c>
      <c r="L19" s="176">
        <v>1</v>
      </c>
      <c r="M19" s="176">
        <v>393</v>
      </c>
      <c r="N19" s="66" t="s">
        <v>224</v>
      </c>
    </row>
    <row r="20" spans="1:14" ht="57" customHeight="1" x14ac:dyDescent="0.25">
      <c r="A20" s="176">
        <v>8</v>
      </c>
      <c r="B20" s="44" t="s">
        <v>95</v>
      </c>
      <c r="C20" s="176"/>
      <c r="D20" s="176" t="s">
        <v>52</v>
      </c>
      <c r="E20" s="49" t="s">
        <v>53</v>
      </c>
      <c r="F20" s="176"/>
      <c r="G20" s="176">
        <v>2</v>
      </c>
      <c r="H20" s="51" t="s">
        <v>244</v>
      </c>
      <c r="I20" s="50">
        <v>41418</v>
      </c>
      <c r="J20" s="176">
        <v>1</v>
      </c>
      <c r="K20" s="176">
        <v>1</v>
      </c>
      <c r="L20" s="176">
        <v>1</v>
      </c>
      <c r="M20" s="176">
        <v>298</v>
      </c>
      <c r="N20" s="66" t="s">
        <v>224</v>
      </c>
    </row>
    <row r="21" spans="1:14" ht="42" customHeight="1" x14ac:dyDescent="0.25">
      <c r="A21" s="176">
        <v>9</v>
      </c>
      <c r="B21" s="44" t="s">
        <v>96</v>
      </c>
      <c r="C21" s="176"/>
      <c r="D21" s="176" t="s">
        <v>52</v>
      </c>
      <c r="E21" s="49" t="s">
        <v>53</v>
      </c>
      <c r="F21" s="176"/>
      <c r="G21" s="176">
        <v>2</v>
      </c>
      <c r="H21" s="51" t="s">
        <v>244</v>
      </c>
      <c r="I21" s="50">
        <v>41418</v>
      </c>
      <c r="J21" s="176">
        <v>1</v>
      </c>
      <c r="K21" s="176">
        <v>1</v>
      </c>
      <c r="L21" s="176">
        <v>1</v>
      </c>
      <c r="M21" s="176">
        <v>374</v>
      </c>
      <c r="N21" s="66" t="s">
        <v>224</v>
      </c>
    </row>
    <row r="22" spans="1:14" ht="53.25" customHeight="1" x14ac:dyDescent="0.25">
      <c r="A22" s="176">
        <v>10</v>
      </c>
      <c r="B22" s="44" t="s">
        <v>97</v>
      </c>
      <c r="C22" s="176"/>
      <c r="D22" s="176" t="s">
        <v>52</v>
      </c>
      <c r="E22" s="49" t="s">
        <v>53</v>
      </c>
      <c r="F22" s="176"/>
      <c r="G22" s="176">
        <v>2</v>
      </c>
      <c r="H22" s="51" t="s">
        <v>244</v>
      </c>
      <c r="I22" s="50">
        <v>41418</v>
      </c>
      <c r="J22" s="176">
        <v>1</v>
      </c>
      <c r="K22" s="176">
        <v>1</v>
      </c>
      <c r="L22" s="176">
        <v>1</v>
      </c>
      <c r="M22" s="176">
        <v>310</v>
      </c>
      <c r="N22" s="66" t="s">
        <v>224</v>
      </c>
    </row>
    <row r="23" spans="1:14" ht="28.5" customHeight="1" x14ac:dyDescent="0.25">
      <c r="A23" s="176">
        <v>11</v>
      </c>
      <c r="B23" s="44" t="s">
        <v>98</v>
      </c>
      <c r="C23" s="176"/>
      <c r="D23" s="176" t="s">
        <v>52</v>
      </c>
      <c r="E23" s="49" t="s">
        <v>53</v>
      </c>
      <c r="F23" s="176"/>
      <c r="G23" s="176">
        <v>2</v>
      </c>
      <c r="H23" s="51" t="s">
        <v>244</v>
      </c>
      <c r="I23" s="50">
        <v>41418</v>
      </c>
      <c r="J23" s="176">
        <v>1</v>
      </c>
      <c r="K23" s="176">
        <v>1</v>
      </c>
      <c r="L23" s="176">
        <v>1</v>
      </c>
      <c r="M23" s="176">
        <v>0</v>
      </c>
      <c r="N23" s="66" t="s">
        <v>224</v>
      </c>
    </row>
    <row r="24" spans="1:14" ht="20.25" customHeight="1" x14ac:dyDescent="0.25">
      <c r="A24" s="176"/>
      <c r="B24" s="148" t="s">
        <v>346</v>
      </c>
      <c r="C24" s="176"/>
      <c r="D24" s="176"/>
      <c r="E24" s="49"/>
      <c r="F24" s="176"/>
      <c r="G24" s="176"/>
      <c r="H24" s="51"/>
      <c r="I24" s="50"/>
      <c r="J24" s="176"/>
      <c r="K24" s="176"/>
      <c r="L24" s="176"/>
      <c r="M24" s="175">
        <f>SUM(M18:M23)</f>
        <v>1375</v>
      </c>
      <c r="N24" s="66"/>
    </row>
    <row r="25" spans="1:14" ht="20.25" customHeight="1" x14ac:dyDescent="0.25">
      <c r="A25" s="176"/>
      <c r="B25" s="148" t="s">
        <v>348</v>
      </c>
      <c r="C25" s="176"/>
      <c r="D25" s="176"/>
      <c r="E25" s="49"/>
      <c r="F25" s="176"/>
      <c r="G25" s="176"/>
      <c r="H25" s="51"/>
      <c r="I25" s="50"/>
      <c r="J25" s="176"/>
      <c r="K25" s="176"/>
      <c r="L25" s="176"/>
      <c r="M25" s="175">
        <f>M24+M16</f>
        <v>9928</v>
      </c>
      <c r="N25" s="66"/>
    </row>
    <row r="26" spans="1:14" ht="24.75" customHeight="1" x14ac:dyDescent="0.25">
      <c r="A26" s="176"/>
      <c r="B26" s="266" t="s">
        <v>47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1:14" ht="15.6" customHeight="1" x14ac:dyDescent="0.25">
      <c r="A27" s="176"/>
      <c r="B27" s="243" t="s">
        <v>46</v>
      </c>
      <c r="C27" s="243"/>
      <c r="D27" s="243"/>
      <c r="E27" s="243"/>
      <c r="F27" s="243"/>
      <c r="G27" s="243"/>
      <c r="H27" s="265"/>
      <c r="I27" s="265"/>
      <c r="J27" s="265"/>
      <c r="K27" s="265"/>
      <c r="L27" s="265"/>
      <c r="M27" s="265"/>
      <c r="N27" s="265"/>
    </row>
    <row r="28" spans="1:14" ht="29.25" customHeight="1" x14ac:dyDescent="0.25">
      <c r="A28" s="176"/>
      <c r="B28" s="267" t="s">
        <v>61</v>
      </c>
      <c r="C28" s="267"/>
      <c r="D28" s="267"/>
      <c r="E28" s="267"/>
      <c r="F28" s="267"/>
      <c r="G28" s="267"/>
      <c r="H28" s="265"/>
      <c r="I28" s="265"/>
      <c r="J28" s="265"/>
      <c r="K28" s="265"/>
      <c r="L28" s="265"/>
      <c r="M28" s="265"/>
      <c r="N28" s="265"/>
    </row>
    <row r="29" spans="1:14" ht="32.25" customHeight="1" x14ac:dyDescent="0.25">
      <c r="A29" s="176"/>
      <c r="B29" s="266" t="s">
        <v>48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1:14" x14ac:dyDescent="0.25">
      <c r="A30" s="176"/>
      <c r="B30" s="267" t="s">
        <v>46</v>
      </c>
      <c r="C30" s="267"/>
      <c r="D30" s="267"/>
      <c r="E30" s="267"/>
      <c r="F30" s="267"/>
      <c r="G30" s="267"/>
      <c r="H30" s="265"/>
      <c r="I30" s="265"/>
      <c r="J30" s="265"/>
      <c r="K30" s="265"/>
      <c r="L30" s="265"/>
      <c r="M30" s="265"/>
      <c r="N30" s="265"/>
    </row>
    <row r="31" spans="1:14" ht="25.5" customHeight="1" x14ac:dyDescent="0.25">
      <c r="A31" s="176"/>
      <c r="B31" s="267" t="s">
        <v>61</v>
      </c>
      <c r="C31" s="267"/>
      <c r="D31" s="267"/>
      <c r="E31" s="267"/>
      <c r="F31" s="267"/>
      <c r="G31" s="267"/>
      <c r="H31" s="265"/>
      <c r="I31" s="265"/>
      <c r="J31" s="265"/>
      <c r="K31" s="265"/>
      <c r="L31" s="265"/>
      <c r="M31" s="265"/>
      <c r="N31" s="265"/>
    </row>
    <row r="32" spans="1:14" ht="23.25" customHeight="1" x14ac:dyDescent="0.25">
      <c r="A32" s="176"/>
      <c r="B32" s="266" t="s">
        <v>49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x14ac:dyDescent="0.25">
      <c r="A33" s="176"/>
      <c r="B33" s="267" t="s">
        <v>46</v>
      </c>
      <c r="C33" s="267"/>
      <c r="D33" s="267"/>
      <c r="E33" s="267"/>
      <c r="F33" s="267"/>
      <c r="G33" s="267"/>
      <c r="H33" s="265"/>
      <c r="I33" s="265"/>
      <c r="J33" s="265"/>
      <c r="K33" s="265"/>
      <c r="L33" s="265"/>
      <c r="M33" s="265"/>
      <c r="N33" s="265"/>
    </row>
    <row r="34" spans="1:14" ht="19.5" customHeight="1" x14ac:dyDescent="0.25">
      <c r="A34" s="176"/>
      <c r="B34" s="267" t="s">
        <v>61</v>
      </c>
      <c r="C34" s="267"/>
      <c r="D34" s="267"/>
      <c r="E34" s="267"/>
      <c r="F34" s="267"/>
      <c r="G34" s="267"/>
      <c r="H34" s="265"/>
      <c r="I34" s="265"/>
      <c r="J34" s="265"/>
      <c r="K34" s="265"/>
      <c r="L34" s="265"/>
      <c r="M34" s="265"/>
      <c r="N34" s="265"/>
    </row>
    <row r="35" spans="1:14" ht="32.450000000000003" customHeight="1" x14ac:dyDescent="0.25">
      <c r="A35" s="41" t="s">
        <v>6</v>
      </c>
      <c r="B35" s="175" t="s">
        <v>245</v>
      </c>
      <c r="C35" s="37" t="s">
        <v>111</v>
      </c>
      <c r="D35" s="37" t="s">
        <v>62</v>
      </c>
      <c r="E35" s="37" t="s">
        <v>68</v>
      </c>
      <c r="F35" s="37" t="s">
        <v>68</v>
      </c>
      <c r="G35" s="37" t="s">
        <v>112</v>
      </c>
      <c r="H35" s="37" t="s">
        <v>68</v>
      </c>
      <c r="I35" s="37" t="s">
        <v>68</v>
      </c>
      <c r="J35" s="37" t="s">
        <v>111</v>
      </c>
      <c r="K35" s="37" t="s">
        <v>111</v>
      </c>
      <c r="L35" s="37" t="s">
        <v>111</v>
      </c>
      <c r="M35" s="37" t="s">
        <v>113</v>
      </c>
      <c r="N35" s="37" t="s">
        <v>10</v>
      </c>
    </row>
    <row r="36" spans="1:14" ht="20.25" customHeight="1" x14ac:dyDescent="0.25">
      <c r="A36" s="262" t="s">
        <v>69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67">
        <v>8</v>
      </c>
    </row>
    <row r="37" spans="1:14" ht="18.75" customHeight="1" x14ac:dyDescent="0.25">
      <c r="A37" s="262" t="s">
        <v>367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67" t="s">
        <v>225</v>
      </c>
    </row>
    <row r="38" spans="1:14" ht="20.25" customHeight="1" x14ac:dyDescent="0.25">
      <c r="A38" s="262" t="s">
        <v>248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67" t="s">
        <v>225</v>
      </c>
    </row>
    <row r="39" spans="1:14" ht="20.25" customHeight="1" x14ac:dyDescent="0.25">
      <c r="A39" s="262" t="s">
        <v>248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67" t="s">
        <v>225</v>
      </c>
    </row>
    <row r="40" spans="1:14" ht="20.25" customHeight="1" x14ac:dyDescent="0.25">
      <c r="A40" s="262" t="s">
        <v>72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67">
        <f>N41+N42+N43</f>
        <v>17</v>
      </c>
    </row>
    <row r="41" spans="1:14" ht="20.25" customHeight="1" x14ac:dyDescent="0.25">
      <c r="A41" s="262" t="s">
        <v>73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67">
        <v>3</v>
      </c>
    </row>
    <row r="42" spans="1:14" ht="20.25" customHeight="1" x14ac:dyDescent="0.25">
      <c r="A42" s="262" t="s">
        <v>74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67">
        <v>13</v>
      </c>
    </row>
    <row r="43" spans="1:14" ht="20.25" customHeight="1" x14ac:dyDescent="0.25">
      <c r="A43" s="262" t="s">
        <v>75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67">
        <v>1</v>
      </c>
    </row>
    <row r="44" spans="1:14" ht="16.5" customHeight="1" x14ac:dyDescent="0.25">
      <c r="A44" s="262" t="s">
        <v>76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67">
        <v>8</v>
      </c>
    </row>
    <row r="45" spans="1:14" ht="20.25" customHeight="1" x14ac:dyDescent="0.25">
      <c r="A45" s="262" t="s">
        <v>77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67">
        <v>8</v>
      </c>
    </row>
    <row r="46" spans="1:14" ht="18.75" customHeight="1" x14ac:dyDescent="0.25">
      <c r="A46" s="262" t="s">
        <v>78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7">
        <v>0</v>
      </c>
    </row>
    <row r="47" spans="1:14" ht="34.9" customHeight="1" x14ac:dyDescent="0.25">
      <c r="A47" s="271" t="s">
        <v>228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48.75" customHeight="1" x14ac:dyDescent="0.25">
      <c r="A48" s="271" t="s">
        <v>230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46.15" customHeight="1" x14ac:dyDescent="0.25">
      <c r="A49" s="269" t="s">
        <v>384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</row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</sheetData>
  <mergeCells count="37"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  <mergeCell ref="B31:N31"/>
    <mergeCell ref="B32:N32"/>
    <mergeCell ref="B33:N33"/>
    <mergeCell ref="B34:N34"/>
    <mergeCell ref="A36:M36"/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zoomScaleNormal="100" workbookViewId="0">
      <selection activeCell="L6" sqref="L6"/>
    </sheetView>
  </sheetViews>
  <sheetFormatPr defaultRowHeight="15" x14ac:dyDescent="0.25"/>
  <cols>
    <col min="1" max="1" width="6.140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" customWidth="1"/>
    <col min="9" max="9" width="9.710937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5.75" customHeight="1" x14ac:dyDescent="0.25">
      <c r="A1" s="112"/>
      <c r="B1" s="113"/>
      <c r="C1" s="113"/>
      <c r="D1" s="113"/>
      <c r="E1" s="113"/>
      <c r="F1" s="230" t="s">
        <v>257</v>
      </c>
      <c r="G1" s="230"/>
      <c r="H1" s="230"/>
      <c r="I1" s="230"/>
      <c r="J1" s="230"/>
      <c r="K1" s="230"/>
      <c r="L1" s="230"/>
      <c r="M1" s="230"/>
      <c r="N1" s="230"/>
    </row>
    <row r="2" spans="1:14" ht="28.5" customHeight="1" x14ac:dyDescent="0.25">
      <c r="A2" s="114"/>
      <c r="B2" s="95" t="s">
        <v>267</v>
      </c>
      <c r="C2" s="113"/>
      <c r="D2" s="113"/>
      <c r="E2" s="113"/>
      <c r="F2" s="113"/>
      <c r="G2" s="113"/>
      <c r="H2" s="113"/>
      <c r="I2" s="1"/>
      <c r="K2" s="108"/>
      <c r="L2" s="182" t="s">
        <v>405</v>
      </c>
      <c r="M2" s="108"/>
      <c r="N2" s="108"/>
    </row>
    <row r="3" spans="1:14" ht="44.45" customHeight="1" x14ac:dyDescent="0.25">
      <c r="A3" s="21" t="s">
        <v>51</v>
      </c>
      <c r="B3" s="274" t="s">
        <v>373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.75" customHeight="1" x14ac:dyDescent="0.25">
      <c r="A4" s="256" t="s">
        <v>41</v>
      </c>
      <c r="B4" s="256"/>
      <c r="C4" s="256"/>
      <c r="D4" s="256"/>
      <c r="E4" s="256"/>
      <c r="F4" s="256"/>
      <c r="G4" s="256"/>
      <c r="H4" s="256"/>
      <c r="I4" s="256"/>
      <c r="J4" s="257"/>
      <c r="K4" s="257"/>
      <c r="L4" s="257"/>
      <c r="M4" s="257"/>
      <c r="N4" s="257"/>
    </row>
    <row r="5" spans="1:14" ht="17.25" customHeight="1" x14ac:dyDescent="0.25">
      <c r="A5" s="253" t="s">
        <v>42</v>
      </c>
      <c r="B5" s="253" t="s">
        <v>43</v>
      </c>
      <c r="C5" s="253" t="s">
        <v>136</v>
      </c>
      <c r="D5" s="253"/>
      <c r="E5" s="253"/>
      <c r="F5" s="253"/>
      <c r="G5" s="253"/>
      <c r="H5" s="244"/>
      <c r="I5" s="244"/>
      <c r="J5" s="244"/>
      <c r="K5" s="244"/>
      <c r="L5" s="244"/>
      <c r="M5" s="244"/>
      <c r="N5" s="244"/>
    </row>
    <row r="6" spans="1:14" ht="168" customHeight="1" x14ac:dyDescent="0.25">
      <c r="A6" s="253"/>
      <c r="B6" s="253"/>
      <c r="C6" s="101" t="s">
        <v>66</v>
      </c>
      <c r="D6" s="101" t="s">
        <v>67</v>
      </c>
      <c r="E6" s="101" t="s">
        <v>134</v>
      </c>
      <c r="F6" s="101" t="s">
        <v>44</v>
      </c>
      <c r="G6" s="101" t="s">
        <v>135</v>
      </c>
      <c r="H6" s="101" t="s">
        <v>64</v>
      </c>
      <c r="I6" s="101" t="s">
        <v>65</v>
      </c>
      <c r="J6" s="101" t="s">
        <v>137</v>
      </c>
      <c r="K6" s="101" t="s">
        <v>138</v>
      </c>
      <c r="L6" s="101" t="s">
        <v>139</v>
      </c>
      <c r="M6" s="101" t="s">
        <v>252</v>
      </c>
      <c r="N6" s="101" t="s">
        <v>253</v>
      </c>
    </row>
    <row r="7" spans="1:14" ht="15.75" x14ac:dyDescent="0.25">
      <c r="A7" s="134">
        <v>1</v>
      </c>
      <c r="B7" s="134">
        <v>2</v>
      </c>
      <c r="C7" s="134">
        <v>3</v>
      </c>
      <c r="D7" s="134">
        <v>5</v>
      </c>
      <c r="E7" s="134">
        <v>6</v>
      </c>
      <c r="F7" s="133">
        <v>7</v>
      </c>
      <c r="G7" s="102">
        <v>8</v>
      </c>
      <c r="H7" s="102">
        <v>9</v>
      </c>
      <c r="I7" s="102">
        <v>10</v>
      </c>
      <c r="J7" s="102">
        <v>11</v>
      </c>
      <c r="K7" s="102">
        <v>12</v>
      </c>
      <c r="L7" s="102">
        <v>13</v>
      </c>
      <c r="M7" s="102">
        <v>14</v>
      </c>
      <c r="N7" s="102"/>
    </row>
    <row r="8" spans="1:14" ht="24.75" customHeight="1" x14ac:dyDescent="0.25">
      <c r="A8" s="172"/>
      <c r="B8" s="245" t="s">
        <v>45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x14ac:dyDescent="0.25">
      <c r="A9" s="174"/>
      <c r="B9" s="243" t="s">
        <v>46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</row>
    <row r="10" spans="1:14" ht="27" customHeight="1" x14ac:dyDescent="0.25">
      <c r="A10" s="174"/>
      <c r="B10" s="251" t="s">
        <v>59</v>
      </c>
      <c r="C10" s="245"/>
      <c r="D10" s="245"/>
      <c r="E10" s="245"/>
      <c r="F10" s="245"/>
      <c r="G10" s="245"/>
      <c r="H10" s="252"/>
      <c r="I10" s="252"/>
      <c r="J10" s="252"/>
      <c r="K10" s="252"/>
      <c r="L10" s="252"/>
      <c r="M10" s="252"/>
      <c r="N10" s="252"/>
    </row>
    <row r="11" spans="1:14" ht="45.75" customHeight="1" x14ac:dyDescent="0.25">
      <c r="A11" s="174">
        <v>1</v>
      </c>
      <c r="B11" s="47" t="s">
        <v>90</v>
      </c>
      <c r="C11" s="174"/>
      <c r="D11" s="174" t="s">
        <v>52</v>
      </c>
      <c r="E11" s="89" t="s">
        <v>53</v>
      </c>
      <c r="F11" s="174"/>
      <c r="G11" s="174">
        <v>2</v>
      </c>
      <c r="H11" s="63" t="s">
        <v>244</v>
      </c>
      <c r="I11" s="64">
        <v>41418</v>
      </c>
      <c r="J11" s="174">
        <v>1</v>
      </c>
      <c r="K11" s="174">
        <v>1</v>
      </c>
      <c r="L11" s="174">
        <v>1</v>
      </c>
      <c r="M11" s="174">
        <v>1063</v>
      </c>
      <c r="N11" s="67" t="s">
        <v>224</v>
      </c>
    </row>
    <row r="12" spans="1:14" ht="39.75" customHeight="1" x14ac:dyDescent="0.25">
      <c r="A12" s="174">
        <v>2</v>
      </c>
      <c r="B12" s="47" t="s">
        <v>91</v>
      </c>
      <c r="C12" s="174"/>
      <c r="D12" s="174" t="s">
        <v>52</v>
      </c>
      <c r="E12" s="89" t="s">
        <v>53</v>
      </c>
      <c r="F12" s="174"/>
      <c r="G12" s="174">
        <v>2</v>
      </c>
      <c r="H12" s="63" t="s">
        <v>244</v>
      </c>
      <c r="I12" s="64">
        <v>41418</v>
      </c>
      <c r="J12" s="174">
        <v>1</v>
      </c>
      <c r="K12" s="174">
        <v>1</v>
      </c>
      <c r="L12" s="174">
        <v>1</v>
      </c>
      <c r="M12" s="174">
        <v>434</v>
      </c>
      <c r="N12" s="67" t="s">
        <v>224</v>
      </c>
    </row>
    <row r="13" spans="1:14" ht="59.25" customHeight="1" x14ac:dyDescent="0.25">
      <c r="A13" s="174">
        <v>3</v>
      </c>
      <c r="B13" s="47" t="s">
        <v>378</v>
      </c>
      <c r="C13" s="174"/>
      <c r="D13" s="174" t="s">
        <v>52</v>
      </c>
      <c r="E13" s="89" t="s">
        <v>53</v>
      </c>
      <c r="F13" s="174"/>
      <c r="G13" s="174">
        <v>2</v>
      </c>
      <c r="H13" s="63" t="s">
        <v>244</v>
      </c>
      <c r="I13" s="64">
        <v>41418</v>
      </c>
      <c r="J13" s="174">
        <v>1</v>
      </c>
      <c r="K13" s="174">
        <v>1</v>
      </c>
      <c r="L13" s="174">
        <v>1</v>
      </c>
      <c r="M13" s="174">
        <v>417</v>
      </c>
      <c r="N13" s="67" t="s">
        <v>224</v>
      </c>
    </row>
    <row r="14" spans="1:14" ht="42" customHeight="1" x14ac:dyDescent="0.25">
      <c r="A14" s="174">
        <v>4</v>
      </c>
      <c r="B14" s="47" t="s">
        <v>242</v>
      </c>
      <c r="C14" s="174"/>
      <c r="D14" s="174" t="s">
        <v>52</v>
      </c>
      <c r="E14" s="89" t="s">
        <v>53</v>
      </c>
      <c r="F14" s="174"/>
      <c r="G14" s="174">
        <v>2</v>
      </c>
      <c r="H14" s="63" t="s">
        <v>244</v>
      </c>
      <c r="I14" s="64">
        <v>41418</v>
      </c>
      <c r="J14" s="174">
        <v>1</v>
      </c>
      <c r="K14" s="174">
        <v>1</v>
      </c>
      <c r="L14" s="174">
        <v>1</v>
      </c>
      <c r="M14" s="174">
        <v>347</v>
      </c>
      <c r="N14" s="67" t="s">
        <v>224</v>
      </c>
    </row>
    <row r="15" spans="1:14" ht="72.75" customHeight="1" x14ac:dyDescent="0.25">
      <c r="A15" s="174">
        <v>5</v>
      </c>
      <c r="B15" s="47" t="s">
        <v>92</v>
      </c>
      <c r="C15" s="89"/>
      <c r="D15" s="174" t="s">
        <v>52</v>
      </c>
      <c r="E15" s="89" t="s">
        <v>53</v>
      </c>
      <c r="F15" s="89"/>
      <c r="G15" s="89" t="s">
        <v>115</v>
      </c>
      <c r="H15" s="63" t="s">
        <v>244</v>
      </c>
      <c r="I15" s="64">
        <v>41418</v>
      </c>
      <c r="J15" s="174">
        <v>1</v>
      </c>
      <c r="K15" s="174">
        <v>1</v>
      </c>
      <c r="L15" s="174">
        <v>1</v>
      </c>
      <c r="M15" s="174">
        <v>0</v>
      </c>
      <c r="N15" s="67" t="s">
        <v>224</v>
      </c>
    </row>
    <row r="16" spans="1:14" ht="21" customHeight="1" x14ac:dyDescent="0.25">
      <c r="A16" s="174"/>
      <c r="B16" s="191" t="s">
        <v>346</v>
      </c>
      <c r="C16" s="89"/>
      <c r="D16" s="174"/>
      <c r="E16" s="89"/>
      <c r="F16" s="89"/>
      <c r="G16" s="89"/>
      <c r="H16" s="63"/>
      <c r="I16" s="64"/>
      <c r="J16" s="174"/>
      <c r="K16" s="174"/>
      <c r="L16" s="174"/>
      <c r="M16" s="172">
        <f>SUM(M11:M15)</f>
        <v>2261</v>
      </c>
      <c r="N16" s="67"/>
    </row>
    <row r="17" spans="1:14" ht="37.9" customHeight="1" x14ac:dyDescent="0.25">
      <c r="A17" s="174"/>
      <c r="B17" s="251" t="s">
        <v>60</v>
      </c>
      <c r="C17" s="245"/>
      <c r="D17" s="245"/>
      <c r="E17" s="245"/>
      <c r="F17" s="245"/>
      <c r="G17" s="245"/>
      <c r="H17" s="252"/>
      <c r="I17" s="252"/>
      <c r="J17" s="252"/>
      <c r="K17" s="252"/>
      <c r="L17" s="252"/>
      <c r="M17" s="252"/>
      <c r="N17" s="252"/>
    </row>
    <row r="18" spans="1:14" ht="57" customHeight="1" x14ac:dyDescent="0.25">
      <c r="A18" s="174">
        <v>6</v>
      </c>
      <c r="B18" s="17" t="s">
        <v>93</v>
      </c>
      <c r="C18" s="174"/>
      <c r="D18" s="174" t="s">
        <v>52</v>
      </c>
      <c r="E18" s="89" t="s">
        <v>53</v>
      </c>
      <c r="F18" s="174"/>
      <c r="G18" s="174">
        <v>2</v>
      </c>
      <c r="H18" s="63" t="s">
        <v>244</v>
      </c>
      <c r="I18" s="64">
        <v>41418</v>
      </c>
      <c r="J18" s="174">
        <v>1</v>
      </c>
      <c r="K18" s="174">
        <v>1</v>
      </c>
      <c r="L18" s="174">
        <v>1</v>
      </c>
      <c r="M18" s="174">
        <v>0</v>
      </c>
      <c r="N18" s="67" t="s">
        <v>224</v>
      </c>
    </row>
    <row r="19" spans="1:14" ht="70.5" customHeight="1" x14ac:dyDescent="0.25">
      <c r="A19" s="174">
        <v>7</v>
      </c>
      <c r="B19" s="47" t="s">
        <v>94</v>
      </c>
      <c r="C19" s="174"/>
      <c r="D19" s="174" t="s">
        <v>52</v>
      </c>
      <c r="E19" s="89" t="s">
        <v>53</v>
      </c>
      <c r="F19" s="174"/>
      <c r="G19" s="174">
        <v>2</v>
      </c>
      <c r="H19" s="63" t="s">
        <v>244</v>
      </c>
      <c r="I19" s="64">
        <v>41418</v>
      </c>
      <c r="J19" s="174">
        <v>1</v>
      </c>
      <c r="K19" s="174">
        <v>1</v>
      </c>
      <c r="L19" s="174">
        <v>1</v>
      </c>
      <c r="M19" s="174">
        <v>28</v>
      </c>
      <c r="N19" s="67" t="s">
        <v>224</v>
      </c>
    </row>
    <row r="20" spans="1:14" ht="57" customHeight="1" x14ac:dyDescent="0.25">
      <c r="A20" s="174">
        <v>8</v>
      </c>
      <c r="B20" s="47" t="s">
        <v>95</v>
      </c>
      <c r="C20" s="174"/>
      <c r="D20" s="174" t="s">
        <v>52</v>
      </c>
      <c r="E20" s="89" t="s">
        <v>53</v>
      </c>
      <c r="F20" s="174"/>
      <c r="G20" s="174">
        <v>2</v>
      </c>
      <c r="H20" s="63" t="s">
        <v>244</v>
      </c>
      <c r="I20" s="64">
        <v>41418</v>
      </c>
      <c r="J20" s="174">
        <v>1</v>
      </c>
      <c r="K20" s="174">
        <v>1</v>
      </c>
      <c r="L20" s="174">
        <v>1</v>
      </c>
      <c r="M20" s="174">
        <v>29</v>
      </c>
      <c r="N20" s="67" t="s">
        <v>224</v>
      </c>
    </row>
    <row r="21" spans="1:14" ht="42" customHeight="1" x14ac:dyDescent="0.25">
      <c r="A21" s="174">
        <v>9</v>
      </c>
      <c r="B21" s="47" t="s">
        <v>96</v>
      </c>
      <c r="C21" s="174"/>
      <c r="D21" s="174" t="s">
        <v>52</v>
      </c>
      <c r="E21" s="89" t="s">
        <v>53</v>
      </c>
      <c r="F21" s="174"/>
      <c r="G21" s="174">
        <v>2</v>
      </c>
      <c r="H21" s="63" t="s">
        <v>244</v>
      </c>
      <c r="I21" s="64">
        <v>41418</v>
      </c>
      <c r="J21" s="174">
        <v>1</v>
      </c>
      <c r="K21" s="174">
        <v>1</v>
      </c>
      <c r="L21" s="174">
        <v>1</v>
      </c>
      <c r="M21" s="174">
        <v>58</v>
      </c>
      <c r="N21" s="67" t="s">
        <v>224</v>
      </c>
    </row>
    <row r="22" spans="1:14" ht="53.25" customHeight="1" x14ac:dyDescent="0.25">
      <c r="A22" s="174">
        <v>10</v>
      </c>
      <c r="B22" s="47" t="s">
        <v>229</v>
      </c>
      <c r="C22" s="174"/>
      <c r="D22" s="174" t="s">
        <v>52</v>
      </c>
      <c r="E22" s="89" t="s">
        <v>53</v>
      </c>
      <c r="F22" s="174"/>
      <c r="G22" s="174">
        <v>2</v>
      </c>
      <c r="H22" s="63" t="s">
        <v>244</v>
      </c>
      <c r="I22" s="64">
        <v>41418</v>
      </c>
      <c r="J22" s="174">
        <v>1</v>
      </c>
      <c r="K22" s="174">
        <v>1</v>
      </c>
      <c r="L22" s="174">
        <v>1</v>
      </c>
      <c r="M22" s="174">
        <v>96</v>
      </c>
      <c r="N22" s="67" t="s">
        <v>224</v>
      </c>
    </row>
    <row r="23" spans="1:14" ht="28.5" customHeight="1" x14ac:dyDescent="0.25">
      <c r="A23" s="174">
        <v>11</v>
      </c>
      <c r="B23" s="47" t="s">
        <v>98</v>
      </c>
      <c r="C23" s="174"/>
      <c r="D23" s="174" t="s">
        <v>52</v>
      </c>
      <c r="E23" s="89" t="s">
        <v>53</v>
      </c>
      <c r="F23" s="174"/>
      <c r="G23" s="174">
        <v>2</v>
      </c>
      <c r="H23" s="63" t="s">
        <v>244</v>
      </c>
      <c r="I23" s="64">
        <v>41418</v>
      </c>
      <c r="J23" s="174">
        <v>1</v>
      </c>
      <c r="K23" s="174">
        <v>1</v>
      </c>
      <c r="L23" s="174">
        <v>1</v>
      </c>
      <c r="M23" s="174">
        <v>0</v>
      </c>
      <c r="N23" s="67" t="s">
        <v>224</v>
      </c>
    </row>
    <row r="24" spans="1:14" ht="18.75" customHeight="1" x14ac:dyDescent="0.25">
      <c r="A24" s="174"/>
      <c r="B24" s="191" t="s">
        <v>346</v>
      </c>
      <c r="C24" s="174"/>
      <c r="D24" s="174"/>
      <c r="E24" s="89"/>
      <c r="F24" s="174"/>
      <c r="G24" s="174"/>
      <c r="H24" s="63"/>
      <c r="I24" s="64"/>
      <c r="J24" s="174"/>
      <c r="K24" s="174"/>
      <c r="L24" s="174"/>
      <c r="M24" s="172">
        <f>SUM(M18:M23)</f>
        <v>211</v>
      </c>
      <c r="N24" s="67"/>
    </row>
    <row r="25" spans="1:14" ht="18.75" customHeight="1" x14ac:dyDescent="0.25">
      <c r="A25" s="174"/>
      <c r="B25" s="191" t="s">
        <v>348</v>
      </c>
      <c r="C25" s="174"/>
      <c r="D25" s="174"/>
      <c r="E25" s="89"/>
      <c r="F25" s="174"/>
      <c r="G25" s="174"/>
      <c r="H25" s="63"/>
      <c r="I25" s="64"/>
      <c r="J25" s="174"/>
      <c r="K25" s="174"/>
      <c r="L25" s="174"/>
      <c r="M25" s="172">
        <f>M24+M16</f>
        <v>2472</v>
      </c>
      <c r="N25" s="67"/>
    </row>
    <row r="26" spans="1:14" ht="35.450000000000003" customHeight="1" x14ac:dyDescent="0.25">
      <c r="A26" s="174"/>
      <c r="B26" s="245" t="s">
        <v>47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</row>
    <row r="27" spans="1:14" ht="15.6" customHeight="1" x14ac:dyDescent="0.25">
      <c r="A27" s="174"/>
      <c r="B27" s="243" t="s">
        <v>46</v>
      </c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</row>
    <row r="28" spans="1:14" ht="18" customHeight="1" x14ac:dyDescent="0.25">
      <c r="A28" s="174"/>
      <c r="B28" s="243" t="s">
        <v>61</v>
      </c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</row>
    <row r="29" spans="1:14" ht="32.25" customHeight="1" x14ac:dyDescent="0.25">
      <c r="A29" s="174"/>
      <c r="B29" s="245" t="s">
        <v>48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</row>
    <row r="30" spans="1:14" x14ac:dyDescent="0.25">
      <c r="A30" s="174"/>
      <c r="B30" s="243" t="s">
        <v>46</v>
      </c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</row>
    <row r="31" spans="1:14" ht="14.45" customHeight="1" x14ac:dyDescent="0.25">
      <c r="A31" s="174"/>
      <c r="B31" s="243" t="s">
        <v>61</v>
      </c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</row>
    <row r="32" spans="1:14" ht="23.25" customHeight="1" x14ac:dyDescent="0.25">
      <c r="A32" s="174"/>
      <c r="B32" s="245" t="s">
        <v>49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  <row r="33" spans="1:14" x14ac:dyDescent="0.25">
      <c r="A33" s="174"/>
      <c r="B33" s="243" t="s">
        <v>46</v>
      </c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</row>
    <row r="34" spans="1:14" ht="19.5" customHeight="1" x14ac:dyDescent="0.25">
      <c r="A34" s="174"/>
      <c r="B34" s="243" t="s">
        <v>61</v>
      </c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</row>
    <row r="35" spans="1:14" ht="39" customHeight="1" x14ac:dyDescent="0.25">
      <c r="A35" s="103" t="s">
        <v>6</v>
      </c>
      <c r="B35" s="172" t="s">
        <v>245</v>
      </c>
      <c r="C35" s="104" t="s">
        <v>111</v>
      </c>
      <c r="D35" s="104" t="s">
        <v>62</v>
      </c>
      <c r="E35" s="104" t="s">
        <v>68</v>
      </c>
      <c r="F35" s="104" t="s">
        <v>68</v>
      </c>
      <c r="G35" s="104" t="s">
        <v>112</v>
      </c>
      <c r="H35" s="104" t="s">
        <v>111</v>
      </c>
      <c r="I35" s="104" t="s">
        <v>68</v>
      </c>
      <c r="J35" s="104" t="s">
        <v>111</v>
      </c>
      <c r="K35" s="104" t="s">
        <v>111</v>
      </c>
      <c r="L35" s="104" t="s">
        <v>111</v>
      </c>
      <c r="M35" s="104" t="s">
        <v>113</v>
      </c>
      <c r="N35" s="104" t="s">
        <v>10</v>
      </c>
    </row>
    <row r="36" spans="1:14" ht="20.25" customHeight="1" x14ac:dyDescent="0.25">
      <c r="A36" s="247" t="s">
        <v>69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67">
        <v>2</v>
      </c>
    </row>
    <row r="37" spans="1:14" ht="18.75" customHeight="1" x14ac:dyDescent="0.25">
      <c r="A37" s="247" t="s">
        <v>379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67" t="s">
        <v>225</v>
      </c>
    </row>
    <row r="38" spans="1:14" ht="20.25" customHeight="1" x14ac:dyDescent="0.25">
      <c r="A38" s="247" t="s">
        <v>380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67" t="s">
        <v>225</v>
      </c>
    </row>
    <row r="39" spans="1:14" ht="20.25" customHeight="1" x14ac:dyDescent="0.25">
      <c r="A39" s="247" t="s">
        <v>380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67" t="s">
        <v>225</v>
      </c>
    </row>
    <row r="40" spans="1:14" ht="20.25" customHeight="1" x14ac:dyDescent="0.25">
      <c r="A40" s="247" t="s">
        <v>72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67">
        <f>N41+N42+N43</f>
        <v>5</v>
      </c>
    </row>
    <row r="41" spans="1:14" ht="20.25" customHeight="1" x14ac:dyDescent="0.25">
      <c r="A41" s="247" t="s">
        <v>73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67">
        <v>0</v>
      </c>
    </row>
    <row r="42" spans="1:14" ht="17.45" customHeight="1" x14ac:dyDescent="0.25">
      <c r="A42" s="247" t="s">
        <v>74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67">
        <v>3</v>
      </c>
    </row>
    <row r="43" spans="1:14" ht="16.149999999999999" customHeight="1" x14ac:dyDescent="0.25">
      <c r="A43" s="247" t="s">
        <v>75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67">
        <v>2</v>
      </c>
    </row>
    <row r="44" spans="1:14" ht="16.5" customHeight="1" x14ac:dyDescent="0.25">
      <c r="A44" s="247" t="s">
        <v>76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67">
        <f>N45+N46</f>
        <v>2</v>
      </c>
    </row>
    <row r="45" spans="1:14" ht="20.25" customHeight="1" x14ac:dyDescent="0.25">
      <c r="A45" s="247" t="s">
        <v>77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67">
        <v>2</v>
      </c>
    </row>
    <row r="46" spans="1:14" ht="18.75" customHeight="1" x14ac:dyDescent="0.25">
      <c r="A46" s="247" t="s">
        <v>78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67">
        <v>0</v>
      </c>
    </row>
    <row r="47" spans="1:14" ht="32.25" customHeight="1" x14ac:dyDescent="0.25">
      <c r="A47" s="305" t="s">
        <v>254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ht="45" customHeight="1" x14ac:dyDescent="0.25">
      <c r="A48" s="305" t="s">
        <v>255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ht="45.75" customHeight="1" x14ac:dyDescent="0.25">
      <c r="A49" s="303" t="s">
        <v>381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1" spans="1:14" s="93" customFormat="1" ht="31.5" customHeight="1" x14ac:dyDescent="0.25">
      <c r="A51" s="228" t="s">
        <v>261</v>
      </c>
      <c r="B51" s="228"/>
      <c r="C51" s="228"/>
      <c r="D51" s="214"/>
      <c r="E51" s="214"/>
      <c r="F51" s="231"/>
      <c r="G51" s="231"/>
      <c r="H51" s="232" t="s">
        <v>260</v>
      </c>
      <c r="I51" s="232"/>
      <c r="J51" s="232"/>
    </row>
    <row r="52" spans="1:14" s="93" customFormat="1" ht="15.75" x14ac:dyDescent="0.25">
      <c r="A52" s="213"/>
      <c r="B52" s="199"/>
      <c r="C52" s="215"/>
      <c r="D52" s="99"/>
      <c r="H52" s="216"/>
      <c r="I52" s="216"/>
      <c r="J52" s="216"/>
    </row>
    <row r="53" spans="1:14" s="93" customFormat="1" ht="20.25" customHeight="1" x14ac:dyDescent="0.25">
      <c r="A53" s="200" t="s">
        <v>388</v>
      </c>
      <c r="C53" s="200"/>
      <c r="D53" s="214"/>
      <c r="E53" s="214"/>
      <c r="F53" s="200"/>
      <c r="G53" s="200"/>
      <c r="H53" s="217" t="s">
        <v>371</v>
      </c>
      <c r="I53" s="217"/>
      <c r="J53" s="218"/>
    </row>
    <row r="54" spans="1:14" x14ac:dyDescent="0.25">
      <c r="A54" s="226" t="s">
        <v>397</v>
      </c>
      <c r="B54" s="226"/>
      <c r="C54" s="226"/>
    </row>
  </sheetData>
  <mergeCells count="37"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  <mergeCell ref="B31:N31"/>
    <mergeCell ref="B32:N32"/>
    <mergeCell ref="B33:N33"/>
    <mergeCell ref="B34:N34"/>
    <mergeCell ref="A36:M36"/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 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3</vt:lpstr>
      <vt:lpstr>Приложение 4</vt:lpstr>
      <vt:lpstr>Приложение 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2017-03-29T12:22:36Z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