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10" tabRatio="899" activeTab="1"/>
  </bookViews>
  <sheets>
    <sheet name="Приложение 1" sheetId="66" r:id="rId1"/>
    <sheet name="Приложение 2" sheetId="62" r:id="rId2"/>
  </sheets>
  <definedNames>
    <definedName name="_xlnm._FilterDatabase" localSheetId="1" hidden="1">'Приложение 2'!$A$7:$Y$193</definedName>
    <definedName name="_xlnm.Print_Area" localSheetId="0">'Приложение 1'!$A$1:$X$47</definedName>
    <definedName name="_xlnm.Print_Area" localSheetId="1">'Приложение 2'!$A$1:$Y$199</definedName>
  </definedNames>
  <calcPr calcId="152511"/>
</workbook>
</file>

<file path=xl/calcChain.xml><?xml version="1.0" encoding="utf-8"?>
<calcChain xmlns="http://schemas.openxmlformats.org/spreadsheetml/2006/main">
  <c r="F184" i="62" l="1"/>
  <c r="F185" i="62"/>
  <c r="F182" i="62"/>
  <c r="F175" i="62"/>
  <c r="F172" i="62"/>
  <c r="F164" i="62"/>
  <c r="F159" i="62"/>
  <c r="F154" i="62"/>
  <c r="F143" i="62"/>
  <c r="F142" i="62"/>
  <c r="F124" i="62"/>
  <c r="F116" i="62"/>
  <c r="F109" i="62"/>
  <c r="F101" i="62"/>
  <c r="F67" i="62"/>
  <c r="F66" i="62"/>
  <c r="F60" i="62"/>
  <c r="F53" i="62"/>
  <c r="F47" i="62"/>
  <c r="F41" i="62"/>
  <c r="F35" i="62"/>
  <c r="F27" i="62"/>
  <c r="F24" i="62"/>
  <c r="F171" i="62" l="1"/>
  <c r="F170" i="62"/>
  <c r="F169" i="62"/>
  <c r="F168" i="62"/>
  <c r="F167" i="62"/>
  <c r="R32" i="66" l="1"/>
  <c r="R31" i="66"/>
  <c r="R30" i="66"/>
  <c r="R29" i="66"/>
  <c r="D29" i="66"/>
  <c r="R28" i="66" l="1"/>
  <c r="Y115" i="62"/>
  <c r="X115" i="62"/>
  <c r="W115" i="62"/>
  <c r="V115" i="62"/>
  <c r="U115" i="62"/>
  <c r="T115" i="62"/>
  <c r="S115" i="62"/>
  <c r="R115" i="62"/>
  <c r="Q115" i="62"/>
  <c r="P115" i="62"/>
  <c r="O115" i="62"/>
  <c r="N115" i="62"/>
  <c r="M115" i="62"/>
  <c r="L115" i="62"/>
  <c r="K115" i="62"/>
  <c r="J115" i="62"/>
  <c r="I115" i="62"/>
  <c r="H115" i="62"/>
  <c r="G115" i="62"/>
  <c r="F114" i="62"/>
  <c r="F115" i="62" s="1"/>
  <c r="C35" i="66" l="1"/>
  <c r="C20" i="66" l="1"/>
  <c r="C19" i="66"/>
  <c r="C18" i="66"/>
  <c r="C17" i="66"/>
  <c r="C15" i="66"/>
  <c r="C9" i="66"/>
  <c r="F26" i="62" l="1"/>
  <c r="F12" i="62"/>
  <c r="F13" i="62"/>
  <c r="F14" i="62"/>
  <c r="F15" i="62"/>
  <c r="F16" i="62"/>
  <c r="F17" i="62"/>
  <c r="F18" i="62"/>
  <c r="F19" i="62"/>
  <c r="F20" i="62"/>
  <c r="F21" i="62"/>
  <c r="F22" i="62"/>
  <c r="F23" i="62"/>
  <c r="F11" i="62"/>
  <c r="J53" i="62" l="1"/>
  <c r="H109" i="62" l="1"/>
  <c r="I109" i="62"/>
  <c r="J109" i="62"/>
  <c r="K109" i="62"/>
  <c r="L109" i="62"/>
  <c r="M109" i="62"/>
  <c r="N109" i="62"/>
  <c r="O109" i="62"/>
  <c r="P109" i="62"/>
  <c r="Q109" i="62"/>
  <c r="R109" i="62"/>
  <c r="S109" i="62"/>
  <c r="T109" i="62"/>
  <c r="U109" i="62"/>
  <c r="V109" i="62"/>
  <c r="W109" i="62"/>
  <c r="X109" i="62"/>
  <c r="Y109" i="62"/>
  <c r="G109" i="62"/>
  <c r="Y175" i="62" l="1"/>
  <c r="X175" i="62"/>
  <c r="W175" i="62"/>
  <c r="V175" i="62"/>
  <c r="U175" i="62"/>
  <c r="T175" i="62"/>
  <c r="S175" i="62"/>
  <c r="R175" i="62"/>
  <c r="Q175" i="62"/>
  <c r="P175" i="62"/>
  <c r="O175" i="62"/>
  <c r="N175" i="62"/>
  <c r="M175" i="62"/>
  <c r="L175" i="62"/>
  <c r="K175" i="62"/>
  <c r="J175" i="62"/>
  <c r="I175" i="62"/>
  <c r="H175" i="62"/>
  <c r="G175" i="62"/>
  <c r="F174" i="62"/>
  <c r="F106" i="62"/>
  <c r="F105" i="62"/>
  <c r="F104" i="62"/>
  <c r="F103" i="62"/>
  <c r="F179" i="62"/>
  <c r="Y181" i="62"/>
  <c r="X181" i="62"/>
  <c r="W181" i="62"/>
  <c r="V181" i="62"/>
  <c r="U181" i="62"/>
  <c r="T181" i="62"/>
  <c r="S181" i="62"/>
  <c r="R181" i="62"/>
  <c r="Q181" i="62"/>
  <c r="P181" i="62"/>
  <c r="O181" i="62"/>
  <c r="N181" i="62"/>
  <c r="M181" i="62"/>
  <c r="L181" i="62"/>
  <c r="K181" i="62"/>
  <c r="J181" i="62"/>
  <c r="I181" i="62"/>
  <c r="H181" i="62"/>
  <c r="G181" i="62"/>
  <c r="F180" i="62"/>
  <c r="F178" i="62"/>
  <c r="F177" i="62"/>
  <c r="Y172" i="62"/>
  <c r="X172" i="62"/>
  <c r="W172" i="62"/>
  <c r="V172" i="62"/>
  <c r="U172" i="62"/>
  <c r="T172" i="62"/>
  <c r="S172" i="62"/>
  <c r="R172" i="62"/>
  <c r="Q172" i="62"/>
  <c r="P172" i="62"/>
  <c r="O172" i="62"/>
  <c r="N172" i="62"/>
  <c r="M172" i="62"/>
  <c r="L172" i="62"/>
  <c r="K172" i="62"/>
  <c r="J172" i="62"/>
  <c r="I172" i="62"/>
  <c r="H172" i="62"/>
  <c r="G172" i="62"/>
  <c r="F166" i="62"/>
  <c r="G24" i="62"/>
  <c r="F181" i="62" l="1"/>
  <c r="F183" i="62" l="1"/>
  <c r="G164" i="62"/>
  <c r="H164" i="62"/>
  <c r="I164" i="62"/>
  <c r="J164" i="62"/>
  <c r="K164" i="62"/>
  <c r="L164" i="62"/>
  <c r="M164" i="62"/>
  <c r="N164" i="62"/>
  <c r="O164" i="62"/>
  <c r="P164" i="62"/>
  <c r="Q164" i="62"/>
  <c r="R164" i="62"/>
  <c r="S164" i="62"/>
  <c r="T164" i="62"/>
  <c r="U164" i="62"/>
  <c r="V164" i="62"/>
  <c r="W164" i="62"/>
  <c r="X164" i="62"/>
  <c r="Y164" i="62"/>
  <c r="G159" i="62"/>
  <c r="H159" i="62"/>
  <c r="I159" i="62"/>
  <c r="J159" i="62"/>
  <c r="K159" i="62"/>
  <c r="L159" i="62"/>
  <c r="M159" i="62"/>
  <c r="N159" i="62"/>
  <c r="O159" i="62"/>
  <c r="P159" i="62"/>
  <c r="Q159" i="62"/>
  <c r="R159" i="62"/>
  <c r="S159" i="62"/>
  <c r="T159" i="62"/>
  <c r="U159" i="62"/>
  <c r="V159" i="62"/>
  <c r="W159" i="62"/>
  <c r="X159" i="62"/>
  <c r="Y159" i="62"/>
  <c r="G154" i="62"/>
  <c r="H154" i="62"/>
  <c r="I154" i="62"/>
  <c r="J154" i="62"/>
  <c r="K154" i="62"/>
  <c r="L154" i="62"/>
  <c r="M154" i="62"/>
  <c r="N154" i="62"/>
  <c r="O154" i="62"/>
  <c r="P154" i="62"/>
  <c r="Q154" i="62"/>
  <c r="R154" i="62"/>
  <c r="S154" i="62"/>
  <c r="T154" i="62"/>
  <c r="U154" i="62"/>
  <c r="V154" i="62"/>
  <c r="W154" i="62"/>
  <c r="X154" i="62"/>
  <c r="Y154" i="62"/>
  <c r="G142" i="62"/>
  <c r="H142" i="62"/>
  <c r="I142" i="62"/>
  <c r="J142" i="62"/>
  <c r="K142" i="62"/>
  <c r="L142" i="62"/>
  <c r="M142" i="62"/>
  <c r="N142" i="62"/>
  <c r="O142" i="62"/>
  <c r="P142" i="62"/>
  <c r="Q142" i="62"/>
  <c r="R142" i="62"/>
  <c r="S142" i="62"/>
  <c r="T142" i="62"/>
  <c r="U142" i="62"/>
  <c r="V142" i="62"/>
  <c r="W142" i="62"/>
  <c r="X142" i="62"/>
  <c r="Y142" i="62"/>
  <c r="G124" i="62"/>
  <c r="H124" i="62"/>
  <c r="I124" i="62"/>
  <c r="J124" i="62"/>
  <c r="K124" i="62"/>
  <c r="L124" i="62"/>
  <c r="M124" i="62"/>
  <c r="N124" i="62"/>
  <c r="O124" i="62"/>
  <c r="P124" i="62"/>
  <c r="Q124" i="62"/>
  <c r="R124" i="62"/>
  <c r="S124" i="62"/>
  <c r="T124" i="62"/>
  <c r="U124" i="62"/>
  <c r="V124" i="62"/>
  <c r="W124" i="62"/>
  <c r="X124" i="62"/>
  <c r="Y124" i="62"/>
  <c r="G112" i="62"/>
  <c r="H112" i="62"/>
  <c r="I112" i="62"/>
  <c r="J112" i="62"/>
  <c r="K112" i="62"/>
  <c r="L112" i="62"/>
  <c r="M112" i="62"/>
  <c r="N112" i="62"/>
  <c r="O112" i="62"/>
  <c r="P112" i="62"/>
  <c r="Q112" i="62"/>
  <c r="R112" i="62"/>
  <c r="S112" i="62"/>
  <c r="T112" i="62"/>
  <c r="U112" i="62"/>
  <c r="V112" i="62"/>
  <c r="W112" i="62"/>
  <c r="X112" i="62"/>
  <c r="Y112" i="62"/>
  <c r="G101" i="62"/>
  <c r="H101" i="62"/>
  <c r="I101" i="62"/>
  <c r="J101" i="62"/>
  <c r="K101" i="62"/>
  <c r="L101" i="62"/>
  <c r="M101" i="62"/>
  <c r="N101" i="62"/>
  <c r="O101" i="62"/>
  <c r="P101" i="62"/>
  <c r="Q101" i="62"/>
  <c r="R101" i="62"/>
  <c r="S101" i="62"/>
  <c r="T101" i="62"/>
  <c r="U101" i="62"/>
  <c r="V101" i="62"/>
  <c r="W101" i="62"/>
  <c r="X101" i="62"/>
  <c r="Y101" i="62"/>
  <c r="G66" i="62"/>
  <c r="H66" i="62"/>
  <c r="I66" i="62"/>
  <c r="J66" i="62"/>
  <c r="K66" i="62"/>
  <c r="L66" i="62"/>
  <c r="M66" i="62"/>
  <c r="N66" i="62"/>
  <c r="O66" i="62"/>
  <c r="P66" i="62"/>
  <c r="Q66" i="62"/>
  <c r="R66" i="62"/>
  <c r="S66" i="62"/>
  <c r="T66" i="62"/>
  <c r="U66" i="62"/>
  <c r="V66" i="62"/>
  <c r="W66" i="62"/>
  <c r="X66" i="62"/>
  <c r="Y66" i="62"/>
  <c r="G60" i="62"/>
  <c r="H60" i="62"/>
  <c r="I60" i="62"/>
  <c r="J60" i="62"/>
  <c r="K60" i="62"/>
  <c r="L60" i="62"/>
  <c r="M60" i="62"/>
  <c r="N60" i="62"/>
  <c r="O60" i="62"/>
  <c r="P60" i="62"/>
  <c r="Q60" i="62"/>
  <c r="R60" i="62"/>
  <c r="S60" i="62"/>
  <c r="T60" i="62"/>
  <c r="U60" i="62"/>
  <c r="V60" i="62"/>
  <c r="W60" i="62"/>
  <c r="X60" i="62"/>
  <c r="Y60" i="62"/>
  <c r="G56" i="62"/>
  <c r="H56" i="62"/>
  <c r="I56" i="62"/>
  <c r="J56" i="62"/>
  <c r="K56" i="62"/>
  <c r="L56" i="62"/>
  <c r="M56" i="62"/>
  <c r="N56" i="62"/>
  <c r="O56" i="62"/>
  <c r="P56" i="62"/>
  <c r="Q56" i="62"/>
  <c r="R56" i="62"/>
  <c r="S56" i="62"/>
  <c r="T56" i="62"/>
  <c r="U56" i="62"/>
  <c r="V56" i="62"/>
  <c r="W56" i="62"/>
  <c r="X56" i="62"/>
  <c r="Y56" i="62"/>
  <c r="G53" i="62"/>
  <c r="H53" i="62"/>
  <c r="I53" i="62"/>
  <c r="K53" i="62"/>
  <c r="L53" i="62"/>
  <c r="M53" i="62"/>
  <c r="N53" i="62"/>
  <c r="O53" i="62"/>
  <c r="P53" i="62"/>
  <c r="Q53" i="62"/>
  <c r="R53" i="62"/>
  <c r="S53" i="62"/>
  <c r="T53" i="62"/>
  <c r="U53" i="62"/>
  <c r="V53" i="62"/>
  <c r="W53" i="62"/>
  <c r="X53" i="62"/>
  <c r="Y53" i="62"/>
  <c r="H47" i="62"/>
  <c r="I47" i="62"/>
  <c r="J47" i="62"/>
  <c r="K47" i="62"/>
  <c r="L47" i="62"/>
  <c r="M47" i="62"/>
  <c r="N47" i="62"/>
  <c r="O47" i="62"/>
  <c r="P47" i="62"/>
  <c r="Q47" i="62"/>
  <c r="R47" i="62"/>
  <c r="S47" i="62"/>
  <c r="T47" i="62"/>
  <c r="U47" i="62"/>
  <c r="V47" i="62"/>
  <c r="W47" i="62"/>
  <c r="X47" i="62"/>
  <c r="Y47" i="62"/>
  <c r="G41" i="62"/>
  <c r="H41" i="62"/>
  <c r="I41" i="62"/>
  <c r="J41" i="62"/>
  <c r="K41" i="62"/>
  <c r="L41" i="62"/>
  <c r="M41" i="62"/>
  <c r="N41" i="62"/>
  <c r="O41" i="62"/>
  <c r="P41" i="62"/>
  <c r="Q41" i="62"/>
  <c r="R41" i="62"/>
  <c r="S41" i="62"/>
  <c r="T41" i="62"/>
  <c r="U41" i="62"/>
  <c r="V41" i="62"/>
  <c r="W41" i="62"/>
  <c r="X41" i="62"/>
  <c r="Y41" i="62"/>
  <c r="G35" i="62"/>
  <c r="H35" i="62"/>
  <c r="I35" i="62"/>
  <c r="J35" i="62"/>
  <c r="K35" i="62"/>
  <c r="L35" i="62"/>
  <c r="M35" i="62"/>
  <c r="N35" i="62"/>
  <c r="O35" i="62"/>
  <c r="P35" i="62"/>
  <c r="Q35" i="62"/>
  <c r="R35" i="62"/>
  <c r="S35" i="62"/>
  <c r="T35" i="62"/>
  <c r="U35" i="62"/>
  <c r="V35" i="62"/>
  <c r="W35" i="62"/>
  <c r="X35" i="62"/>
  <c r="Y35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V27" i="62"/>
  <c r="W27" i="62"/>
  <c r="X27" i="62"/>
  <c r="Y27" i="62"/>
  <c r="H24" i="62"/>
  <c r="I24" i="62"/>
  <c r="J24" i="62"/>
  <c r="K24" i="62"/>
  <c r="L24" i="62"/>
  <c r="M24" i="62"/>
  <c r="N24" i="62"/>
  <c r="O24" i="62"/>
  <c r="P24" i="62"/>
  <c r="Q24" i="62"/>
  <c r="R24" i="62"/>
  <c r="S24" i="62"/>
  <c r="T24" i="62"/>
  <c r="U24" i="62"/>
  <c r="V24" i="62"/>
  <c r="W24" i="62"/>
  <c r="X24" i="62"/>
  <c r="Y24" i="62"/>
  <c r="F55" i="62"/>
  <c r="F56" i="62" s="1"/>
  <c r="F65" i="62"/>
  <c r="F162" i="62"/>
  <c r="F163" i="62"/>
  <c r="F161" i="62"/>
  <c r="F157" i="62"/>
  <c r="F158" i="62"/>
  <c r="F156" i="62"/>
  <c r="F147" i="62"/>
  <c r="F148" i="62"/>
  <c r="F149" i="62"/>
  <c r="F150" i="62"/>
  <c r="F151" i="62"/>
  <c r="F152" i="62"/>
  <c r="F153" i="62"/>
  <c r="F146" i="62"/>
  <c r="F138" i="62"/>
  <c r="F139" i="62"/>
  <c r="F140" i="62"/>
  <c r="F141" i="62"/>
  <c r="F133" i="62"/>
  <c r="F134" i="62"/>
  <c r="F135" i="62"/>
  <c r="F136" i="62"/>
  <c r="F137" i="62"/>
  <c r="F127" i="62"/>
  <c r="F128" i="62"/>
  <c r="F129" i="62"/>
  <c r="F130" i="62"/>
  <c r="F131" i="62"/>
  <c r="F132" i="62"/>
  <c r="F126" i="62"/>
  <c r="F120" i="62"/>
  <c r="F121" i="62"/>
  <c r="F122" i="62"/>
  <c r="F123" i="62"/>
  <c r="F119" i="62"/>
  <c r="F111" i="62"/>
  <c r="F112" i="62" s="1"/>
  <c r="F108" i="62"/>
  <c r="F107" i="62"/>
  <c r="F71" i="62"/>
  <c r="F72" i="62"/>
  <c r="F73" i="62"/>
  <c r="F74" i="62"/>
  <c r="F75" i="62"/>
  <c r="F76" i="62"/>
  <c r="F77" i="62"/>
  <c r="F78" i="62"/>
  <c r="F79" i="62"/>
  <c r="F80" i="62"/>
  <c r="F81" i="62"/>
  <c r="F82" i="62"/>
  <c r="F83" i="62"/>
  <c r="F84" i="62"/>
  <c r="F85" i="62"/>
  <c r="F86" i="62"/>
  <c r="F87" i="62"/>
  <c r="F88" i="62"/>
  <c r="F89" i="62"/>
  <c r="F90" i="62"/>
  <c r="F91" i="62"/>
  <c r="F92" i="62"/>
  <c r="F93" i="62"/>
  <c r="F94" i="62"/>
  <c r="F95" i="62"/>
  <c r="F96" i="62"/>
  <c r="F97" i="62"/>
  <c r="F98" i="62"/>
  <c r="F99" i="62"/>
  <c r="F100" i="62"/>
  <c r="F70" i="62"/>
  <c r="F63" i="62"/>
  <c r="F64" i="62"/>
  <c r="F62" i="62"/>
  <c r="F59" i="62"/>
  <c r="F58" i="62"/>
  <c r="F50" i="62"/>
  <c r="F51" i="62"/>
  <c r="F52" i="62"/>
  <c r="F49" i="62"/>
  <c r="F44" i="62"/>
  <c r="F45" i="62"/>
  <c r="F46" i="62"/>
  <c r="F38" i="62"/>
  <c r="F39" i="62"/>
  <c r="F40" i="62"/>
  <c r="F37" i="62"/>
  <c r="F30" i="62"/>
  <c r="F31" i="62"/>
  <c r="F32" i="62"/>
  <c r="F33" i="62"/>
  <c r="F34" i="62"/>
  <c r="F29" i="62"/>
  <c r="Y143" i="62" l="1"/>
  <c r="X30" i="66" s="1"/>
  <c r="I143" i="62"/>
  <c r="F30" i="66" s="1"/>
  <c r="X116" i="62"/>
  <c r="W31" i="66" s="1"/>
  <c r="T116" i="62"/>
  <c r="S31" i="66" s="1"/>
  <c r="P116" i="62"/>
  <c r="O31" i="66" s="1"/>
  <c r="G116" i="62"/>
  <c r="D31" i="66" s="1"/>
  <c r="L116" i="62"/>
  <c r="K31" i="66" s="1"/>
  <c r="S143" i="62"/>
  <c r="K143" i="62"/>
  <c r="J30" i="66" s="1"/>
  <c r="W143" i="62"/>
  <c r="V30" i="66" s="1"/>
  <c r="U143" i="62"/>
  <c r="T30" i="66" s="1"/>
  <c r="O143" i="62"/>
  <c r="N30" i="66" s="1"/>
  <c r="G182" i="62"/>
  <c r="D32" i="66" s="1"/>
  <c r="Y116" i="62"/>
  <c r="X31" i="66" s="1"/>
  <c r="S116" i="62"/>
  <c r="M116" i="62"/>
  <c r="L31" i="66" s="1"/>
  <c r="K116" i="62"/>
  <c r="J31" i="66" s="1"/>
  <c r="I116" i="62"/>
  <c r="F31" i="66" s="1"/>
  <c r="X182" i="62"/>
  <c r="W32" i="66" s="1"/>
  <c r="V182" i="62"/>
  <c r="U32" i="66" s="1"/>
  <c r="T182" i="62"/>
  <c r="S32" i="66" s="1"/>
  <c r="R182" i="62"/>
  <c r="Q32" i="66" s="1"/>
  <c r="P182" i="62"/>
  <c r="O32" i="66" s="1"/>
  <c r="N182" i="62"/>
  <c r="M32" i="66" s="1"/>
  <c r="L182" i="62"/>
  <c r="K32" i="66" s="1"/>
  <c r="J182" i="62"/>
  <c r="G32" i="66" s="1"/>
  <c r="H182" i="62"/>
  <c r="E32" i="66" s="1"/>
  <c r="W116" i="62"/>
  <c r="V31" i="66" s="1"/>
  <c r="U116" i="62"/>
  <c r="T31" i="66" s="1"/>
  <c r="Y182" i="62"/>
  <c r="X32" i="66" s="1"/>
  <c r="W182" i="62"/>
  <c r="V32" i="66" s="1"/>
  <c r="U182" i="62"/>
  <c r="T32" i="66" s="1"/>
  <c r="S182" i="62"/>
  <c r="Q182" i="62"/>
  <c r="P32" i="66" s="1"/>
  <c r="O182" i="62"/>
  <c r="N32" i="66" s="1"/>
  <c r="M182" i="62"/>
  <c r="L32" i="66" s="1"/>
  <c r="K182" i="62"/>
  <c r="J32" i="66" s="1"/>
  <c r="I182" i="62"/>
  <c r="F32" i="66" s="1"/>
  <c r="Q116" i="62"/>
  <c r="P31" i="66" s="1"/>
  <c r="O116" i="62"/>
  <c r="N31" i="66" s="1"/>
  <c r="X143" i="62"/>
  <c r="W30" i="66" s="1"/>
  <c r="V143" i="62"/>
  <c r="U30" i="66" s="1"/>
  <c r="T143" i="62"/>
  <c r="S30" i="66" s="1"/>
  <c r="R143" i="62"/>
  <c r="Q30" i="66" s="1"/>
  <c r="Q143" i="62"/>
  <c r="P30" i="66" s="1"/>
  <c r="P143" i="62"/>
  <c r="O30" i="66" s="1"/>
  <c r="N143" i="62"/>
  <c r="M30" i="66" s="1"/>
  <c r="M143" i="62"/>
  <c r="L30" i="66" s="1"/>
  <c r="L143" i="62"/>
  <c r="K30" i="66" s="1"/>
  <c r="J143" i="62"/>
  <c r="G30" i="66" s="1"/>
  <c r="V116" i="62"/>
  <c r="U31" i="66" s="1"/>
  <c r="R116" i="62"/>
  <c r="Q31" i="66" s="1"/>
  <c r="N116" i="62"/>
  <c r="M31" i="66" s="1"/>
  <c r="J116" i="62"/>
  <c r="G31" i="66" s="1"/>
  <c r="H143" i="62"/>
  <c r="E30" i="66" s="1"/>
  <c r="H116" i="62"/>
  <c r="E31" i="66" s="1"/>
  <c r="G143" i="62"/>
  <c r="D30" i="66" s="1"/>
  <c r="X67" i="62"/>
  <c r="W29" i="66" s="1"/>
  <c r="V67" i="62"/>
  <c r="U29" i="66" s="1"/>
  <c r="T67" i="62"/>
  <c r="S29" i="66" s="1"/>
  <c r="R67" i="62"/>
  <c r="Q29" i="66" s="1"/>
  <c r="P67" i="62"/>
  <c r="O29" i="66" s="1"/>
  <c r="N67" i="62"/>
  <c r="M29" i="66" s="1"/>
  <c r="L67" i="62"/>
  <c r="K29" i="66" s="1"/>
  <c r="J67" i="62"/>
  <c r="G29" i="66" s="1"/>
  <c r="H67" i="62"/>
  <c r="E29" i="66" s="1"/>
  <c r="Y67" i="62"/>
  <c r="X29" i="66" s="1"/>
  <c r="W67" i="62"/>
  <c r="V29" i="66" s="1"/>
  <c r="U67" i="62"/>
  <c r="T29" i="66" s="1"/>
  <c r="S67" i="62"/>
  <c r="Q67" i="62"/>
  <c r="P29" i="66" s="1"/>
  <c r="O67" i="62"/>
  <c r="N29" i="66" s="1"/>
  <c r="M67" i="62"/>
  <c r="L29" i="66" s="1"/>
  <c r="L28" i="66" s="1"/>
  <c r="K67" i="62"/>
  <c r="J29" i="66" s="1"/>
  <c r="I67" i="62"/>
  <c r="F29" i="66" s="1"/>
  <c r="F28" i="66" s="1"/>
  <c r="V28" i="66" l="1"/>
  <c r="G28" i="66"/>
  <c r="M28" i="66"/>
  <c r="Q28" i="66"/>
  <c r="U28" i="66"/>
  <c r="C30" i="66"/>
  <c r="C32" i="66"/>
  <c r="J28" i="66"/>
  <c r="P28" i="66"/>
  <c r="T28" i="66"/>
  <c r="X28" i="66"/>
  <c r="E28" i="66"/>
  <c r="K28" i="66"/>
  <c r="O28" i="66"/>
  <c r="S28" i="66"/>
  <c r="W28" i="66"/>
  <c r="N28" i="66"/>
  <c r="C31" i="66"/>
  <c r="H184" i="62"/>
  <c r="I184" i="62"/>
  <c r="Y184" i="62"/>
  <c r="L184" i="62"/>
  <c r="S184" i="62"/>
  <c r="K184" i="62"/>
  <c r="M184" i="62"/>
  <c r="P184" i="62"/>
  <c r="W184" i="62"/>
  <c r="X184" i="62"/>
  <c r="U184" i="62"/>
  <c r="Q184" i="62"/>
  <c r="J184" i="62"/>
  <c r="R184" i="62"/>
  <c r="O184" i="62"/>
  <c r="N184" i="62"/>
  <c r="V184" i="62"/>
  <c r="T184" i="62"/>
  <c r="G47" i="62" l="1"/>
  <c r="G67" i="62" s="1"/>
  <c r="F43" i="62"/>
  <c r="D28" i="66" l="1"/>
  <c r="C29" i="66"/>
  <c r="C28" i="66" s="1"/>
  <c r="G184" i="62"/>
</calcChain>
</file>

<file path=xl/sharedStrings.xml><?xml version="1.0" encoding="utf-8"?>
<sst xmlns="http://schemas.openxmlformats.org/spreadsheetml/2006/main" count="2006" uniqueCount="391">
  <si>
    <t>Всего услуг</t>
  </si>
  <si>
    <t>--------</t>
  </si>
  <si>
    <t>Наименование показателя</t>
  </si>
  <si>
    <t>Всего</t>
  </si>
  <si>
    <t>МО Красноселькупский район</t>
  </si>
  <si>
    <t>МО Шурышкарский район</t>
  </si>
  <si>
    <t>МО Тазовский район</t>
  </si>
  <si>
    <t>№ п/п</t>
  </si>
  <si>
    <t xml:space="preserve">Наименование услуг          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</si>
  <si>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</si>
  <si>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</si>
  <si>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</si>
  <si>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</si>
  <si>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</si>
  <si>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</si>
  <si>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</si>
  <si>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</si>
  <si>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</si>
  <si>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------------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</si>
  <si>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</si>
  <si>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</si>
  <si>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</si>
  <si>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</si>
  <si>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</si>
  <si>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</si>
  <si>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</si>
  <si>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</si>
  <si>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</si>
  <si>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</si>
  <si>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</si>
  <si>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</si>
  <si>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</t>
  </si>
  <si>
    <t>Условия предоставления  услуги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</si>
  <si>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</si>
  <si>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</si>
  <si>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</si>
  <si>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</si>
  <si>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Общая площадь (кв. м).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</si>
  <si>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</si>
  <si>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</si>
  <si>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</si>
  <si>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</si>
  <si>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</si>
  <si>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</si>
  <si>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</si>
  <si>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</si>
  <si>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</si>
  <si>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</si>
  <si>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Адрес (индекс, город, улица, № дома)</t>
  </si>
  <si>
    <t>629001,
г. Салехард,
ул. Броднева, д.15</t>
  </si>
  <si>
    <t>Вострикова Ольга Анатольевна</t>
  </si>
  <si>
    <t>Гаряева Татьяна Николаевна</t>
  </si>
  <si>
    <t>Мотрич Алла Леонтьевна</t>
  </si>
  <si>
    <t>(34996) 31270</t>
  </si>
  <si>
    <t>vostrikova-oa@mfc.yanao.ru</t>
  </si>
  <si>
    <t>kondratieva-iv@mfc.yanao.ru</t>
  </si>
  <si>
    <t>garyaeva-tn@mfc.yanao.ru</t>
  </si>
  <si>
    <t xml:space="preserve">motrich-al@mfc.yanao.ru </t>
  </si>
  <si>
    <t>----</t>
  </si>
  <si>
    <t>1</t>
  </si>
  <si>
    <t>Таблица № 1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</si>
  <si>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</si>
  <si>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</si>
  <si>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</si>
  <si>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</si>
  <si>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</si>
  <si>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</si>
  <si>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</si>
  <si>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</si>
  <si>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</si>
  <si>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Обеспечение оздоровления неработающих пенсионеров, проживающих на территории Ямало-Ненецкого автономного округа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</si>
  <si>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</si>
  <si>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</si>
  <si>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</si>
  <si>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</si>
  <si>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</si>
  <si>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</si>
  <si>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</si>
  <si>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</si>
  <si>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</si>
  <si>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</si>
  <si>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</si>
  <si>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</si>
  <si>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</si>
  <si>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</si>
  <si>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</si>
  <si>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</si>
  <si>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</si>
  <si>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</si>
  <si>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</si>
  <si>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</si>
  <si>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</si>
  <si>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</si>
  <si>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</si>
  <si>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</si>
  <si>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</si>
  <si>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</si>
  <si>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</si>
  <si>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</si>
  <si>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</si>
  <si>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</si>
  <si>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nasonova-ia@mfc.yanao.ru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</si>
  <si>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</si>
  <si>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</si>
  <si>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</si>
  <si>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</si>
  <si>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Горбунова Мария Валерьевна</t>
  </si>
  <si>
    <t>(34940) 24620</t>
  </si>
  <si>
    <t>(34932) 22175</t>
  </si>
  <si>
    <t>(34994) 21391</t>
  </si>
  <si>
    <t>Журавская Марина Андреевна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</si>
  <si>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</si>
  <si>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</si>
  <si>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(34936) 31551</t>
  </si>
  <si>
    <t xml:space="preserve">gorbunova-mv@mfc.yanao.ru </t>
  </si>
  <si>
    <t xml:space="preserve">ghuravskaya-ma@mfc.yanao.ru </t>
  </si>
  <si>
    <t>Цыганок Галина Ивановна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</si>
  <si>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</si>
  <si>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</si>
  <si>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</si>
  <si>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</si>
  <si>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Осуществление в установленном порядке выдачи выписок из реестра федерального имущества</t>
  </si>
  <si>
    <t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</si>
  <si>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</si>
  <si>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</si>
  <si>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</si>
  <si>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</si>
  <si>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</si>
  <si>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страхователей и снятие с учета страхователей - физических лиц, заключивших трудовой договор с работником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</si>
  <si>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</si>
  <si>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</si>
  <si>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</si>
  <si>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</si>
  <si>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t>МО Приуральский район</t>
  </si>
  <si>
    <t xml:space="preserve">Бешкильцев Сергей Владимирович </t>
  </si>
  <si>
    <t>(34993) 22139</t>
  </si>
  <si>
    <t>beshkilsev-sv@mfc.yanao.ru</t>
  </si>
  <si>
    <t>(34995) 02212</t>
  </si>
  <si>
    <t>(34938) 27008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</si>
  <si>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</si>
  <si>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</si>
  <si>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Управление Федеральной службы судебных приставов России по Ямало-Ненецкому автономному округу</t>
  </si>
  <si>
    <t>Харгатаев Андрей Николаевич</t>
  </si>
  <si>
    <t>hargataev-an@mfc.yanao.ru</t>
  </si>
  <si>
    <t>Оформление и выдача удостоверений ветерана Великой Отечественной войны единого образца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</si>
  <si>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впоследствие ядерных испытаний на Семипалатинском полигоне, и направлениев МЧС Российской Федерации представления об оформлении и выдаче удостоверения</t>
  </si>
  <si>
    <t>Выдача удостоверений многодетной семьи</t>
  </si>
  <si>
    <t>Регистрация заявителей в Единой системе идентификации и аутентификации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</si>
  <si>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</si>
  <si>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</si>
  <si>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</si>
  <si>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</si>
  <si>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</si>
  <si>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 xml:space="preserve">
</t>
  </si>
  <si>
    <t>Департамент природно-ресурсного регулирования, лесных отношениий и развития нефтегазового комплекса Ямало-Ненецкого автономного округа</t>
  </si>
  <si>
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</si>
  <si>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-/-</t>
  </si>
  <si>
    <t>+/-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</si>
  <si>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</si>
  <si>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 xml:space="preserve">Организация отдыха детей в каникулярное время в лагерях с дневным пребыванием детей на базе муниципальных образовательных организаций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</si>
  <si>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</si>
  <si>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</si>
  <si>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Предоставление сведений, содержащихся в реестре дисквалифицированных лиц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</si>
  <si>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</si>
  <si>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</si>
  <si>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</si>
  <si>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</si>
  <si>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-</t>
  </si>
  <si>
    <t>629850, г. Тарко-Сале,
ул. Евдакии Колесниковой, д. 4</t>
  </si>
  <si>
    <t>629602, 
г. Муравленко, ул. Нефтяников, строение 18</t>
  </si>
  <si>
    <t xml:space="preserve">МО Пуровский район </t>
  </si>
  <si>
    <t>п. Ханымей</t>
  </si>
  <si>
    <t>Прием запроса о предоставлении справки о состоянии расчетов по налогам, сборам, пеням, штрафам, процентам</t>
  </si>
  <si>
    <t>Прием запроса о предоставлении акта совместной сверки расчетов по  налогам, сборам, пеням, штрафам, процентам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</si>
  <si>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</si>
  <si>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</si>
  <si>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</si>
  <si>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</si>
  <si>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</si>
  <si>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</si>
  <si>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</si>
  <si>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Игнеева Ольга Сергеевна</t>
  </si>
  <si>
    <t>Ефименко Елена Георгиевна</t>
  </si>
  <si>
    <t>Красюк Наталья Федоровна</t>
  </si>
  <si>
    <t>efimenko-eg@mfc.yanao.ru</t>
  </si>
  <si>
    <t xml:space="preserve">krasyk-nf@mfc.yanao.ru </t>
  </si>
  <si>
    <t xml:space="preserve">Исполнитель: начальник аналитического отдела          </t>
  </si>
  <si>
    <t>Е.В. Зверева</t>
  </si>
  <si>
    <t xml:space="preserve"> 8(34922)5-42-68; zvereva-ev@mfc.yanao.ru</t>
  </si>
  <si>
    <t>п. Уренгой</t>
  </si>
  <si>
    <t xml:space="preserve">МО Надымский район </t>
  </si>
  <si>
    <t>п. Пангоды</t>
  </si>
  <si>
    <t>п. Пурпе</t>
  </si>
  <si>
    <t>Телефон</t>
  </si>
  <si>
    <t>tsiganok-gi@mfc.yanao.ru</t>
  </si>
  <si>
    <t>629300, г. Новый Уренгой, ул. Юбилейная д.1 Д.</t>
  </si>
  <si>
    <t>629300, г. Новый Уренгой, ул. Ленинградский пр-т, д. 5 б</t>
  </si>
  <si>
    <t>629805, г. Ноябрьск,                                  ул. Советская, 73</t>
  </si>
  <si>
    <t>629300, г. Новый Уренгой, мкр. Советский, д.7, к.4</t>
  </si>
  <si>
    <t>629602, г. Муравленко,                                       ул. Дружбы народов, 8а</t>
  </si>
  <si>
    <t>629400, г. Лабытнанги,                                  ул. Гагарина, д.7</t>
  </si>
  <si>
    <t>629831, г. Губкинский,                                                   мк-н 12, д.46</t>
  </si>
  <si>
    <t>629730, г.Надым,
ул. Зверева, д. 3/2</t>
  </si>
  <si>
    <t>629620, п. Аксарка,                                   ул. Больничная, д.  9, кв. 7</t>
  </si>
  <si>
    <t>629420, п. Харп,                                         ул. Дзержинского, дом 12</t>
  </si>
  <si>
    <t>629700,  с. Яр-Сале, 
ул. Советская, д. 50А</t>
  </si>
  <si>
    <t>629860, пгт. Уренгой,                             ул. Геологов, д. 18</t>
  </si>
  <si>
    <t>629640, с. Мужи,                                                ул. Совхозная, д.5</t>
  </si>
  <si>
    <t>Режим работы МФЦ в соответствии с правилами организации деятельности МФЦ (указать дни и часы работы)</t>
  </si>
  <si>
    <t>Пн.-Чт.  8.30-20.00 Пт.                 7.30-20.00                Сб.                     9.00-17.00</t>
  </si>
  <si>
    <t>Сводная информация по подразделениям МФЦ</t>
  </si>
  <si>
    <t>Утверждение схемы расположения земельного участка или земельных участков на кадастровом плане территории</t>
  </si>
  <si>
    <t>Предварительное согласование предоставления земельного участка</t>
  </si>
  <si>
    <t>Принятие решения о проведении аукциона в целях продажи земельного участка или предоставления его в аренду</t>
  </si>
  <si>
    <t>Предоставление земельного участка без проведения торгов</t>
  </si>
  <si>
    <t>С. № 1 от 03.12.2013</t>
  </si>
  <si>
    <t>д.с. № 1 от 28.10.2014 к С. № 1 от 03.12.2013</t>
  </si>
  <si>
    <t>д.с. № 4 от 21.08.2014 к С. № 1 от 03.12.2013</t>
  </si>
  <si>
    <t>С. № 18 от 14.04.2015</t>
  </si>
  <si>
    <t>С. № 216 от 01.11.2013</t>
  </si>
  <si>
    <t>С. № 13/3согл от 19.05.2014</t>
  </si>
  <si>
    <t>д.с. № 3 от 27.02.2015 к С. № 217 от 01.11.2013</t>
  </si>
  <si>
    <t xml:space="preserve">д.с. № 1 от 03.08.2015 и д.с. № 2 от 01.10.2015 к С. № 5 от 03.06.2015 </t>
  </si>
  <si>
    <t xml:space="preserve">д.с. № 1 от 11.03.2015  к С. № 9 от 24.11.2015 </t>
  </si>
  <si>
    <t>С. № 215 от 15.11.2013</t>
  </si>
  <si>
    <t>д.с. № 3 от 20.02.2015 к С. № 215 от 15.11.2013</t>
  </si>
  <si>
    <t>С. № 1 от 21.06.2013</t>
  </si>
  <si>
    <t>С. б/н от 12.03.2014</t>
  </si>
  <si>
    <t>С. № 15 от 29.12.2014</t>
  </si>
  <si>
    <t>С. № 23 от 31.07.2015</t>
  </si>
  <si>
    <t>д. с. № 2 от 01.12.2014 к С. № 23 от 31.07.2015</t>
  </si>
  <si>
    <t>д.с. № 2 от 06.11.2014 к С. № 5 от 14.08.2013</t>
  </si>
  <si>
    <t>д.с. № 3 от 03.04.2015 к С. № 5 от 14.08.2013</t>
  </si>
  <si>
    <t>д.с. № 6 от 25.08.2015 к С. № 5 от 14.08.2013</t>
  </si>
  <si>
    <t>Номер перечня, утвержденного постановлением Правительства РФ от 27.09.2011 г. № 797 (перечень 1,2,3)</t>
  </si>
  <si>
    <t>С. № 3А от 03.03.2014</t>
  </si>
  <si>
    <t>д.с. № 12 от 08.05.2015 к С. № 3А от 03.03.2014</t>
  </si>
  <si>
    <t>д.с. № 1 от 01.07.2014 к С. № 37 от 26.06.2014</t>
  </si>
  <si>
    <t>д.с. № 2 от 07.05.2015 к С. № 37 от 26.06.2014</t>
  </si>
  <si>
    <t>3</t>
  </si>
  <si>
    <t>Постановление Правительства РФ от 28.11.2011 № 977</t>
  </si>
  <si>
    <t>С. № 113/15-р от 03.04.2015</t>
  </si>
  <si>
    <t>С. №16 от 23.03.2015</t>
  </si>
  <si>
    <t>Пн. - Пт.                       8.30-20.00           Сб.                       9.00-13.00</t>
  </si>
  <si>
    <t>Вт. - Пт. 08.30-20.00     Сб.                    09.00 - 13.00</t>
  </si>
  <si>
    <t>МО г. Новый Уренгой                                       (Ленинградский проспект)</t>
  </si>
  <si>
    <t>МО г. Новый Уренгой                                 (Юбилейная 1д)</t>
  </si>
  <si>
    <t>Номер и дата заключения соглашения (дополнительного соглашения)</t>
  </si>
  <si>
    <t>в т.ч., обязательных согласно перечня 1 и 3 постановления Правительства Российской Федерации от 27 сентября 2011 № 797</t>
  </si>
  <si>
    <t>Таблица № 2</t>
  </si>
  <si>
    <t>Всего, в том числе:</t>
  </si>
  <si>
    <t>МФЦ или териториально-обособленное (ТОСП)</t>
  </si>
  <si>
    <t>Численность населения муниципального образования, на территории которого функционирует МФЦ (чел.)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</si>
  <si>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</si>
  <si>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</si>
  <si>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 xml:space="preserve">Прием и регистрация отчетов об использовании, охране и воспроизводству лесов </t>
  </si>
  <si>
    <t xml:space="preserve">Администрация  город Ноябрьск </t>
  </si>
  <si>
    <t>С. № 17 от 23.03.2015</t>
  </si>
  <si>
    <t>д. с. № 1 от 12.11.2012 к С. № 15 от 29.12.2014</t>
  </si>
  <si>
    <r>
      <t>Прием и регистрация документов (заявлений), необходимых для осуществления подачи ежегодной лесной декларации</t>
    </r>
    <r>
      <rPr>
        <vertAlign val="superscript"/>
        <sz val="11"/>
        <rFont val="Times New Roman"/>
        <family val="1"/>
        <charset val="204"/>
      </rPr>
      <t xml:space="preserve"> </t>
    </r>
  </si>
  <si>
    <t>Калинина Елена Ивановна</t>
  </si>
  <si>
    <t>Бренькова Ольга Владимировна</t>
  </si>
  <si>
    <t>Хусаенова Таисия Сергеевна</t>
  </si>
  <si>
    <t>Лыкова Мария Васильевна</t>
  </si>
  <si>
    <t>kalinina-ei@mfc.yanao.ru</t>
  </si>
  <si>
    <t xml:space="preserve"> brenkova-ov@mfc.yanao.ru</t>
  </si>
  <si>
    <t>igneeva-os@mfc.yanao.ru</t>
  </si>
  <si>
    <t>khusaenova-ts@mfc.yanao.ru</t>
  </si>
  <si>
    <t>629757, п.Пангоды,
ул. Звездная, д. 6</t>
  </si>
  <si>
    <r>
      <t>Количество оказанных услуг в отделах ГУ ЯНАО "МФЦ"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</si>
  <si>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 xml:space="preserve">Предоставление сведений, содержащихся в государственном адресном реестре </t>
  </si>
  <si>
    <t xml:space="preserve">Прием заявления к налоговому уведомлению об уточнении сведений об объектах, указанных в налоговом уведомлении </t>
  </si>
  <si>
    <t xml:space="preserve"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 </t>
  </si>
  <si>
    <r>
  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</si>
  <si>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</si>
  <si>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</si>
  <si>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7/1</t>
  </si>
  <si>
    <t>10/1,3</t>
  </si>
  <si>
    <t>3/1</t>
  </si>
  <si>
    <t>6/1</t>
  </si>
  <si>
    <t>5/1</t>
  </si>
  <si>
    <t>Штанько Светлана Григорьевна</t>
  </si>
  <si>
    <t>lykova-mv@mfc.yanao.ru</t>
  </si>
  <si>
    <t>(34922) 54307</t>
  </si>
  <si>
    <t>(34942) 33212</t>
  </si>
  <si>
    <t>(34992) 52126</t>
  </si>
  <si>
    <t>629877, п. Ханымей, квартал Школьный, дом.11, кв. 2</t>
  </si>
  <si>
    <t>8(34922)5-42-68; zvereva-ev@mfc.yanao.ru</t>
  </si>
  <si>
    <t>1 -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</si>
  <si>
    <t>Информация о соответствии МФЦ требованиям постановления Правительства Российской Федерации от 27.09.2011 года № 797 "О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власти, органами государственных внебюджетных фондов, органами государственной власти субъектов Российской Федерации, органами местного самоуправления"</t>
  </si>
  <si>
    <t>Количество окон по каждому МО, в т.ч.</t>
  </si>
  <si>
    <t>универсальных окон</t>
  </si>
  <si>
    <t>окон, в которых обслуживание ведется представителями органов власти</t>
  </si>
  <si>
    <t>Количество окон на 1000 жителей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</si>
  <si>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</si>
  <si>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</si>
  <si>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государственных услуг исполнительных органов государственной власти ЯНАО, предоставляемых в МФЦ</t>
  </si>
  <si>
    <t>муниципальных услуг ОМСУ ЯНАО,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</si>
  <si>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</si>
  <si>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</si>
  <si>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государственным услугам исполнительных органов государственной власти ЯНАО</t>
  </si>
  <si>
    <t>по муниципальным услугам ОМСУ ЯНАО</t>
  </si>
  <si>
    <r>
      <t>Услуга предоставляется с элементами межведомственного взаимодействия (требование/ факт)</t>
    </r>
    <r>
      <rPr>
        <b/>
        <vertAlign val="superscript"/>
        <sz val="8"/>
        <rFont val="Times New Roman"/>
        <family val="1"/>
        <charset val="204"/>
      </rPr>
      <t>2</t>
    </r>
  </si>
  <si>
    <t>а) наличие правового акта, предусматривающего межведомственное взаимодействие:</t>
  </si>
  <si>
    <t>б) фактическая реализация -/-, -/-,-/-</t>
  </si>
  <si>
    <t>2 - в ячейке проставляется два символа:</t>
  </si>
  <si>
    <t>За 1 квартал 2016 года</t>
  </si>
  <si>
    <t>shtanko-sg@mfc.yanao.ru</t>
  </si>
  <si>
    <t>(34997) 27578</t>
  </si>
  <si>
    <t xml:space="preserve">МО г. Салехард </t>
  </si>
  <si>
    <t xml:space="preserve">МО г. Ноябрьск </t>
  </si>
  <si>
    <t xml:space="preserve">МО г. Муравленко </t>
  </si>
  <si>
    <r>
      <t>МО г. Лабытнанги</t>
    </r>
    <r>
      <rPr>
        <b/>
        <vertAlign val="superscript"/>
        <sz val="10"/>
        <rFont val="Times New Roman"/>
        <family val="1"/>
        <charset val="204"/>
      </rPr>
      <t xml:space="preserve"> </t>
    </r>
  </si>
  <si>
    <t xml:space="preserve">МО г. Губкинский </t>
  </si>
  <si>
    <t xml:space="preserve">г. Надым </t>
  </si>
  <si>
    <t>с.  Аксарка</t>
  </si>
  <si>
    <r>
      <t>п. Харп</t>
    </r>
    <r>
      <rPr>
        <b/>
        <vertAlign val="superscript"/>
        <sz val="10"/>
        <rFont val="Times New Roman"/>
        <family val="1"/>
        <charset val="204"/>
      </rPr>
      <t xml:space="preserve"> </t>
    </r>
  </si>
  <si>
    <t xml:space="preserve">МО Ямальский район (п. Яр-Сале) </t>
  </si>
  <si>
    <t xml:space="preserve">г. Тарко-Сале </t>
  </si>
  <si>
    <t xml:space="preserve">МО Красноселькупский район </t>
  </si>
  <si>
    <t xml:space="preserve">МО Шурышкарский район 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</si>
  <si>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</si>
  <si>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</si>
  <si>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</si>
  <si>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Постановка иностранных граждан и лиц без гражданства на учет по месту пребывания </t>
  </si>
  <si>
    <t xml:space="preserve"> - в ячейке проставляется количество оказанных услуг, в случае если услуга не предоставляется - ставится прочерк</t>
  </si>
  <si>
    <r>
      <t>Предварительное согласование предоставления земельного участка, находящегося в федеральной собственности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</si>
  <si>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 xml:space="preserve">Предоставление земельных участков, находящихся в федеральной собственности, без торгов 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</si>
  <si>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Предоставление земельных участков, находящихся в федеральной собственности, на торгах</t>
    </r>
    <r>
      <rPr>
        <vertAlign val="superscript"/>
        <sz val="11"/>
        <color theme="1"/>
        <rFont val="Times New Roman"/>
        <family val="1"/>
        <charset val="204"/>
      </rPr>
      <t xml:space="preserve"> 3</t>
    </r>
  </si>
  <si>
    <t>3 - Соглашение заключено, но услуга временно не предоставляется в связи с разработкой новых административных регламентов</t>
  </si>
  <si>
    <t>4 - Соглашение заключено, ведется работа по разработке и заведению услуги в АИС "ЕЦУ"</t>
  </si>
  <si>
    <r>
      <t xml:space="preserve">Консультации граждан по вопросам предоставления государственных и муниципальных услуг </t>
    </r>
    <r>
      <rPr>
        <vertAlign val="superscript"/>
        <sz val="11"/>
        <rFont val="Times New Roman"/>
        <family val="1"/>
        <charset val="204"/>
      </rPr>
      <t>5</t>
    </r>
  </si>
  <si>
    <t>5 -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</si>
  <si>
    <t xml:space="preserve">Кондратьева Ирина Владимировна </t>
  </si>
  <si>
    <t>(34993) 72268</t>
  </si>
  <si>
    <t>(34997) 27701</t>
  </si>
  <si>
    <t>(34963) 50561</t>
  </si>
  <si>
    <t>(34994) 45329</t>
  </si>
  <si>
    <t>(34936) 28823</t>
  </si>
  <si>
    <r>
      <t>Приложение к государственному заданию государственного учреждения Ямало-Ненецкого автономного округа «Многофункциональный центр предоставления государственных и муниципальных услуг» на 2016 год, утвержденному приказом департамента от 22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января 2016 г. № 10-О</t>
    </r>
  </si>
  <si>
    <t>629380, п. Красноселькуп,                                ул. Дзержинского, д. 8</t>
  </si>
  <si>
    <t>629350, пгт. Тазовский,                                  ул. Ленина</t>
  </si>
  <si>
    <t>629840, п. Пурпе,                                          ул. Аэродромная, д. 14</t>
  </si>
  <si>
    <r>
      <t xml:space="preserve">Количество окон, в том числе указать количество человек на одно окно </t>
    </r>
    <r>
      <rPr>
        <vertAlign val="superscript"/>
        <sz val="10"/>
        <rFont val="Times New Roman"/>
        <family val="1"/>
        <charset val="204"/>
      </rPr>
      <t>1</t>
    </r>
  </si>
  <si>
    <r>
      <t>Количество государственных и муниципальных услуг,  в том числе</t>
    </r>
    <r>
      <rPr>
        <b/>
        <vertAlign val="superscript"/>
        <sz val="10"/>
        <rFont val="Times New Roman"/>
        <family val="1"/>
        <charset val="204"/>
      </rPr>
      <t>2</t>
    </r>
  </si>
  <si>
    <r>
      <t>Количество обращений граждан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в МФЦ, в том числе</t>
    </r>
  </si>
  <si>
    <r>
      <t>Количество заключенных соглашений МФЦ с ведомствами</t>
    </r>
    <r>
      <rPr>
        <b/>
        <vertAlign val="superscript"/>
        <sz val="10"/>
        <rFont val="Times New Roman"/>
        <family val="1"/>
        <charset val="204"/>
      </rPr>
      <t>4</t>
    </r>
  </si>
  <si>
    <r>
      <t>Среднесписочная численность сотрудников  МФЦ за отчетный период</t>
    </r>
    <r>
      <rPr>
        <b/>
        <vertAlign val="superscript"/>
        <sz val="10"/>
        <rFont val="Times New Roman"/>
        <family val="1"/>
        <charset val="204"/>
      </rPr>
      <t>5</t>
    </r>
  </si>
  <si>
    <r>
      <t>Среднее время ожидания в очереди при обращении заявителя для получения государственных (муниципальных) услуг</t>
    </r>
    <r>
      <rPr>
        <b/>
        <vertAlign val="superscript"/>
        <sz val="10"/>
        <rFont val="Times New Roman"/>
        <family val="1"/>
        <charset val="204"/>
      </rPr>
      <t>6</t>
    </r>
  </si>
  <si>
    <t>3- Количество обращений граждан по данной строке посчитано полностью без разделения на физических и юридических лиц</t>
  </si>
  <si>
    <r>
      <t>Лицензирование деятельности по заготовке, хранению, переработке и реализации лома черных металлов, цветных металлов</t>
    </r>
    <r>
      <rPr>
        <vertAlign val="superscript"/>
        <sz val="11"/>
        <rFont val="Times New Roman"/>
        <family val="1"/>
        <charset val="204"/>
      </rPr>
      <t>4</t>
    </r>
  </si>
  <si>
    <r>
      <t>Выдача и аннулирование охотничьих билетов</t>
    </r>
    <r>
      <rPr>
        <vertAlign val="superscript"/>
        <sz val="11"/>
        <rFont val="Times New Roman"/>
        <family val="1"/>
        <charset val="204"/>
      </rPr>
      <t>4</t>
    </r>
  </si>
  <si>
    <r>
  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  </r>
    <r>
      <rPr>
        <vertAlign val="superscript"/>
        <sz val="11"/>
        <rFont val="Times New Roman"/>
        <family val="1"/>
        <charset val="204"/>
      </rPr>
      <t>4</t>
    </r>
  </si>
  <si>
    <r>
      <t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</t>
    </r>
    <r>
      <rPr>
        <vertAlign val="superscript"/>
        <sz val="11"/>
        <rFont val="Times New Roman"/>
        <family val="1"/>
        <charset val="204"/>
      </rPr>
      <t>4</t>
    </r>
  </si>
  <si>
    <t>Департамент занятости населения Ямало-Ненецкого автономного округа</t>
  </si>
  <si>
    <t>С. № 25/1 от 15.03.2016</t>
  </si>
  <si>
    <t>Предоставление земельных участков, расположенных на территории муниципального образования город Ноябрьск, без проведения торгов</t>
  </si>
  <si>
    <t>6 - Соглашение вступает в силу по истечении 60 (шестидесяти) календарных дней после появления у МФЦ технической возможности предоставления  услуг</t>
  </si>
  <si>
    <r>
      <t>Принятие решения об утверждении схемы расположения земельного участка или земельных участков на кадастровом плане территории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</si>
  <si>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Предварительное согласование предоставления земельных участков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</si>
  <si>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Предоставление информации об объектах учета, содержащихся в реестре муниципального имущества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</si>
  <si>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Предоставление земельного участка, находящегося в собственности муниципального образования город Лабытнанги, без проведения торгов</t>
    </r>
    <r>
      <rPr>
        <b/>
        <vertAlign val="superscript"/>
        <sz val="11"/>
        <rFont val="Times New Roman"/>
        <family val="1"/>
        <charset val="204"/>
      </rPr>
      <t>6</t>
    </r>
  </si>
  <si>
    <r>
      <t>Принятие решения о проведении аукциона по продаже земельного участка, находящегося в собственности муниципального образования город Лабытнанги, аукциона на право заключения договора аренды земельного участка, находящегося в собственности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6</t>
    </r>
  </si>
  <si>
    <r>
      <t>Предоставление гражданам, имеющим трех и более детей, земельных участков, находящихся в государственной или муниципальной собственности на территории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6</t>
    </r>
  </si>
  <si>
    <r>
      <t xml:space="preserve">Информирование о положении на рынке труда в Ямало-Ненецком автономном округе </t>
    </r>
    <r>
      <rPr>
        <vertAlign val="superscript"/>
        <sz val="11"/>
        <rFont val="Times New Roman"/>
        <family val="1"/>
        <charset val="204"/>
      </rPr>
      <t>6</t>
    </r>
  </si>
  <si>
    <t>4 - В данном показателе указано колличество территориальных отделов (далее - ТО) на которые распространяется действие заключенных соглашений: УФНС по ЯНАО (18 ТО), Управление Роспотребнадзора по ЯНАО (18 ТО), УФАС по ЯНАО (1 ТО),  УФМС по ЯНАО (18 ТО), ТУ ФА по УГИ в ЯНАО (18 ТО), УФСГРКиК по ЯНАО и филиал ФГБУ "ФКПФСГРКиК" по ЯНАО (18 ТО), УФССП по ЯНАО (18 ТО),  УМВДРФ по ЯНАО (18 ТО), ГИТ в ЯНАО (1 ТО), Администрация МО г Салехард в ССЗН (1 ТО), ДПРР ЯНАО (18 ТО), ДВФОГВиМЮ ЯНАО(18 ТО), ДЗН ЯНАО (18 ТО), ГУ РОФСС РФ по ЯНАО (1 ТО), ОПФРФ ГУ по ЯНАО (18 ТО), Администрация МО г Салехард в СО (1 ТО), Администрация г. Ноябрьск (1 ТО), Администрация г. Лабытнанги (1 ТО), Администрация г. Муравленко (1 ТО), Администрация г. Ноябрьск (1 ТО)</t>
  </si>
  <si>
    <t>2 - В данный показатель включены следующие ведомства по оказанию государственных и муниципальных услуг: УФНС по ЯНАО (13 услуг), Управление Роспотребнадзора по ЯНАО (1 услуга), УФАС по ЯНАО (6 усуг),  УФМС по ЯНАО (4), ТУ ФА по УГИ в ЯНАО (4 услуг), УФСГРКиК по ЯНАО и и филиал ФГБУ "ФКПФСГРКиК" по ЯНАО (4 услуги), УФССП по ЯНАО (1 услуга),  УМВДРФ по ЯНАО (2 услуги), ГИТ в ЯНАО (4), Администрация МО г Салехард в ССЗН (39 услуг), ДПРР ЯНАО (6 услуг), ДВОГВиМЮ ЯНАО (1 услуга), ДЗН ЯНАО (1 услуга), ГУ РОФСС РФ по ЯНАО (5 услуг), ОПФРФ ГУ по ЯНАО (16 услуг), Администрация МО г Салехард в СО (3 услуги), Администрация МО г. Салехард в СЗО (3 услуги), Администрация г. Лабытнанги (6 услуг), Администрация г. Муравленко (4 услуги), Администрация г. Ноябрьск (1 услуга)</t>
  </si>
  <si>
    <t xml:space="preserve">6 - Данный показатель расчитан путем нахождения среднеарифметического времени среди времени ожидания в очереди для получения информации (консультации), ожидания в очереди для подачи документов и ожидания в очереди для получения документов, которое взято из системы управления очередью "Энтер". Данные представлены за отчетный период - 1 квартал 2016 года, по всем услугам предоставляемым через АИС "ЕЦУ", ПК "ПВД", "Е-услуги" </t>
  </si>
  <si>
    <t>Директор</t>
  </si>
  <si>
    <t>К.С. Албычев</t>
  </si>
  <si>
    <t>Приложение к государственному заданию государственного учреждения Ямало-Ненецкого автономного округа «Многофункциональный центр предоставления государственных и муниципальных услуг» на 2016 год, утвержденному приказом департамента от 22 января 2016 г. № 10-О</t>
  </si>
  <si>
    <r>
      <t xml:space="preserve"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РФ </t>
    </r>
    <r>
      <rPr>
        <vertAlign val="superscript"/>
        <sz val="11"/>
        <color theme="1"/>
        <rFont val="Times New Roman"/>
        <family val="1"/>
        <charset val="204"/>
      </rPr>
      <t>6</t>
    </r>
  </si>
  <si>
    <r>
      <t xml:space="preserve">Прием заявлений о запросе выплатного (пенсионного) дела </t>
    </r>
    <r>
      <rPr>
        <vertAlign val="superscript"/>
        <sz val="11"/>
        <color theme="1"/>
        <rFont val="Times New Roman"/>
        <family val="1"/>
        <charset val="204"/>
      </rPr>
      <t>6</t>
    </r>
  </si>
  <si>
    <r>
      <t>Прием заявлений об изменении номера счета в кредитной организации</t>
    </r>
    <r>
      <rPr>
        <vertAlign val="superscript"/>
        <sz val="11"/>
        <color theme="1"/>
        <rFont val="Times New Roman"/>
        <family val="1"/>
        <charset val="204"/>
      </rPr>
      <t>6</t>
    </r>
  </si>
  <si>
    <r>
      <t xml:space="preserve">Прием заявлений о доставке пенсии </t>
    </r>
    <r>
      <rPr>
        <vertAlign val="superscript"/>
        <sz val="11"/>
        <color theme="1"/>
        <rFont val="Times New Roman"/>
        <family val="1"/>
        <charset val="204"/>
      </rPr>
      <t>6</t>
    </r>
  </si>
  <si>
    <r>
      <t xml:space="preserve"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 </t>
    </r>
    <r>
      <rPr>
        <vertAlign val="superscript"/>
        <sz val="11"/>
        <color theme="1"/>
        <rFont val="Times New Roman"/>
        <family val="1"/>
        <charset val="204"/>
      </rPr>
      <t>6</t>
    </r>
  </si>
  <si>
    <r>
      <t xml:space="preserve">Прием заявления об установлении страховых пенсий и пенсий по государственному пенсионному обеспечению </t>
    </r>
    <r>
      <rPr>
        <vertAlign val="superscript"/>
        <sz val="11"/>
        <color theme="1"/>
        <rFont val="Times New Roman"/>
        <family val="1"/>
        <charset val="204"/>
      </rPr>
      <t>6</t>
    </r>
  </si>
  <si>
    <t>20/1,85</t>
  </si>
  <si>
    <t>26/1,4</t>
  </si>
  <si>
    <t>10/1,4</t>
  </si>
  <si>
    <t>10/1,5</t>
  </si>
  <si>
    <t>13/1,5</t>
  </si>
  <si>
    <t>12/1,5</t>
  </si>
  <si>
    <t>7/1,7</t>
  </si>
  <si>
    <t>8/1,5</t>
  </si>
  <si>
    <t>5/0,8</t>
  </si>
  <si>
    <t>4/0,75</t>
  </si>
  <si>
    <t>6/0,83</t>
  </si>
  <si>
    <t>1 - Данные согласно штатной численности по состоянию на 31 марта 2016 года</t>
  </si>
  <si>
    <t>5 - Среднесписочная численность персонала непосредственно участвующего в предоставлении услуг. Общая численность персонала, с учетом административно-управленческого персонала на 1 квартал 2016 года - 435 единиц.</t>
  </si>
  <si>
    <t>124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</si>
</sst>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vertAlign val="superscript"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8" fillId="2" borderId="0" xfId="0" applyFont="1" applyFill="1"/>
    <xf numFmtId="0" fontId="18" fillId="2" borderId="0" xfId="0" applyFont="1" applyFill="1" applyBorder="1"/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Border="1"/>
    <xf numFmtId="0" fontId="14" fillId="2" borderId="0" xfId="0" applyFont="1" applyFill="1"/>
    <xf numFmtId="0" fontId="8" fillId="2" borderId="0" xfId="0" applyFont="1" applyFill="1"/>
    <xf numFmtId="0" fontId="6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18" fillId="2" borderId="0" xfId="0" applyFont="1" applyFill="1" applyAlignment="1">
      <alignment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27" fillId="2" borderId="0" xfId="0" applyFont="1" applyFill="1"/>
    <xf numFmtId="0" fontId="31" fillId="2" borderId="0" xfId="0" applyFont="1" applyFill="1"/>
    <xf numFmtId="0" fontId="32" fillId="2" borderId="0" xfId="0" applyFont="1" applyFill="1"/>
    <xf numFmtId="49" fontId="5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36" fillId="2" borderId="1" xfId="0" quotePrefix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4" fillId="2" borderId="0" xfId="0" applyFont="1" applyFill="1"/>
    <xf numFmtId="0" fontId="36" fillId="2" borderId="0" xfId="0" applyFont="1" applyFill="1" applyBorder="1" applyAlignment="1">
      <alignment horizontal="left" vertical="center" wrapText="1"/>
    </xf>
    <xf numFmtId="0" fontId="19" fillId="2" borderId="0" xfId="0" applyFont="1" applyFill="1"/>
    <xf numFmtId="0" fontId="20" fillId="2" borderId="0" xfId="0" applyFont="1" applyFill="1"/>
    <xf numFmtId="0" fontId="38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6" fillId="2" borderId="0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27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vertical="center" textRotation="90" wrapText="1"/>
    </xf>
    <xf numFmtId="0" fontId="2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top" wrapText="1"/>
    </xf>
    <xf numFmtId="0" fontId="32" fillId="2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left" vertical="top" wrapText="1"/>
    </xf>
    <xf numFmtId="0" fontId="29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textRotation="91" wrapText="1"/>
    </xf>
    <xf numFmtId="0" fontId="2" fillId="2" borderId="0" xfId="0" applyFont="1" applyFill="1" applyAlignment="1">
      <alignment horizontal="left" vertical="top" wrapText="1"/>
    </xf>
    <xf numFmtId="0" fontId="22" fillId="2" borderId="4" xfId="0" applyFont="1" applyFill="1" applyBorder="1" applyAlignment="1">
      <alignment horizontal="center" textRotation="90" wrapText="1"/>
    </xf>
    <xf numFmtId="0" fontId="22" fillId="2" borderId="6" xfId="0" applyFont="1" applyFill="1" applyBorder="1" applyAlignment="1">
      <alignment horizontal="center" textRotation="90" wrapText="1"/>
    </xf>
    <xf numFmtId="0" fontId="9" fillId="2" borderId="0" xfId="0" applyFont="1" applyFill="1" applyAlignment="1">
      <alignment horizontal="left" wrapText="1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textRotation="90" wrapText="1"/>
    </xf>
    <xf numFmtId="0" fontId="37" fillId="2" borderId="6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shkilsev-sv@mfc.yanao.ru" TargetMode="External"/><Relationship Id="rId13" Type="http://schemas.openxmlformats.org/officeDocument/2006/relationships/hyperlink" Target="mailto:khusaenova-ts@mfc.yanao.ru" TargetMode="External"/><Relationship Id="rId3" Type="http://schemas.openxmlformats.org/officeDocument/2006/relationships/hyperlink" Target="mailto:hargataev-an@mfc.yanao.ru" TargetMode="External"/><Relationship Id="rId7" Type="http://schemas.openxmlformats.org/officeDocument/2006/relationships/hyperlink" Target="mailto:ghuravskaya-ma@mfc.yanao.ru" TargetMode="External"/><Relationship Id="rId12" Type="http://schemas.openxmlformats.org/officeDocument/2006/relationships/hyperlink" Target="mailto:kalinina-ei@mfc.yanao.ru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efimenko-eg@mfc.yanao.ru" TargetMode="External"/><Relationship Id="rId16" Type="http://schemas.openxmlformats.org/officeDocument/2006/relationships/hyperlink" Target="mailto:shtanko-sg@mfc.yanao.ru" TargetMode="External"/><Relationship Id="rId1" Type="http://schemas.openxmlformats.org/officeDocument/2006/relationships/hyperlink" Target="mailto:kondratieva-iv@mfc.yanao.ru" TargetMode="External"/><Relationship Id="rId6" Type="http://schemas.openxmlformats.org/officeDocument/2006/relationships/hyperlink" Target="mailto:gorbunova-mv@mfc.yanao.ru" TargetMode="External"/><Relationship Id="rId11" Type="http://schemas.openxmlformats.org/officeDocument/2006/relationships/hyperlink" Target="mailto:mfc-yanao@mfc.yanao.ru" TargetMode="External"/><Relationship Id="rId5" Type="http://schemas.openxmlformats.org/officeDocument/2006/relationships/hyperlink" Target="mailto:krasyk-nf@mfc.yanao.ru" TargetMode="External"/><Relationship Id="rId15" Type="http://schemas.openxmlformats.org/officeDocument/2006/relationships/hyperlink" Target="mailto:tsiganok-gi@mfc.yanao.ru" TargetMode="External"/><Relationship Id="rId10" Type="http://schemas.openxmlformats.org/officeDocument/2006/relationships/hyperlink" Target="mailto:nasonova-ia@mfc.yanao.ru" TargetMode="External"/><Relationship Id="rId4" Type="http://schemas.openxmlformats.org/officeDocument/2006/relationships/hyperlink" Target="mailto:motrich-al@mfc.yanao.ru" TargetMode="External"/><Relationship Id="rId9" Type="http://schemas.openxmlformats.org/officeDocument/2006/relationships/hyperlink" Target="mailto:lykova-mv@mfc.yanao.ru" TargetMode="External"/><Relationship Id="rId14" Type="http://schemas.openxmlformats.org/officeDocument/2006/relationships/hyperlink" Target="mailto:igneeva-os@mfc.yana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pane xSplit="3" ySplit="9" topLeftCell="D27" activePane="bottomRight" state="frozen"/>
      <selection pane="topRight" activeCell="D1" sqref="D1"/>
      <selection pane="bottomLeft" activeCell="A10" sqref="A10"/>
      <selection pane="bottomRight" activeCell="C28" sqref="C28"/>
    </sheetView>
  </sheetViews>
  <sheetFormatPr defaultRowHeight="15" x14ac:dyDescent="0.25"/>
  <cols>
    <col min="1" max="1" width="4.5703125" style="1" customWidth="1"/>
    <col min="2" max="2" width="43.7109375" style="1" customWidth="1"/>
    <col min="3" max="3" width="9.140625" style="1" customWidth="1"/>
    <col min="4" max="4" width="10.28515625" style="1" customWidth="1"/>
    <col min="5" max="5" width="10.5703125" style="1" customWidth="1"/>
    <col min="6" max="6" width="10.140625" style="1" customWidth="1"/>
    <col min="7" max="7" width="9.42578125" style="1" customWidth="1"/>
    <col min="8" max="8" width="7.140625" style="1" customWidth="1"/>
    <col min="9" max="9" width="7.7109375" style="1" customWidth="1"/>
    <col min="10" max="10" width="9.85546875" style="1" customWidth="1"/>
    <col min="11" max="11" width="10.28515625" style="1" customWidth="1"/>
    <col min="12" max="12" width="10.42578125" style="1" customWidth="1"/>
    <col min="13" max="13" width="11.5703125" style="1" customWidth="1"/>
    <col min="14" max="14" width="10.28515625" style="1" customWidth="1"/>
    <col min="15" max="15" width="12.140625" style="1" customWidth="1"/>
    <col min="16" max="16" width="11.140625" style="1" customWidth="1"/>
    <col min="17" max="17" width="10" style="1" customWidth="1"/>
    <col min="18" max="18" width="12" style="1" customWidth="1"/>
    <col min="19" max="19" width="11.5703125" style="1" customWidth="1"/>
    <col min="20" max="20" width="9.7109375" style="1" customWidth="1"/>
    <col min="21" max="21" width="9.5703125" style="1" customWidth="1"/>
    <col min="22" max="22" width="9.42578125" style="1" customWidth="1"/>
    <col min="23" max="23" width="10" style="1" customWidth="1"/>
    <col min="24" max="24" width="9.28515625" style="1" customWidth="1"/>
    <col min="25" max="16384" width="9.140625" style="1"/>
  </cols>
  <sheetData>
    <row r="1" spans="1:26" ht="53.2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170" t="s">
        <v>370</v>
      </c>
      <c r="S1" s="170"/>
      <c r="T1" s="170"/>
      <c r="U1" s="170"/>
      <c r="V1" s="170"/>
      <c r="W1" s="170"/>
      <c r="X1" s="170"/>
      <c r="Y1" s="77"/>
      <c r="Z1" s="77"/>
    </row>
    <row r="2" spans="1:26" ht="13.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8"/>
      <c r="T2" s="78"/>
      <c r="U2" s="78"/>
      <c r="V2" s="78"/>
      <c r="W2" s="14" t="s">
        <v>60</v>
      </c>
      <c r="Y2" s="77"/>
      <c r="Z2" s="77"/>
    </row>
    <row r="3" spans="1:26" ht="21.75" customHeight="1" x14ac:dyDescent="0.25">
      <c r="B3" s="171" t="s">
        <v>210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77"/>
      <c r="Z3" s="77"/>
    </row>
    <row r="4" spans="1:26" ht="15.75" customHeight="1" x14ac:dyDescent="0.25">
      <c r="A4" s="172" t="s">
        <v>306</v>
      </c>
      <c r="B4" s="172"/>
      <c r="C4" s="172"/>
      <c r="D4" s="172"/>
      <c r="E4" s="172"/>
      <c r="F4" s="79"/>
      <c r="G4" s="79"/>
      <c r="H4" s="79"/>
      <c r="I4" s="79"/>
      <c r="J4" s="79"/>
      <c r="K4" s="79"/>
      <c r="L4" s="79"/>
      <c r="M4" s="80"/>
      <c r="P4" s="81"/>
      <c r="Q4" s="81"/>
      <c r="R4" s="81"/>
      <c r="U4" s="14"/>
      <c r="X4" s="14"/>
    </row>
    <row r="5" spans="1:26" s="84" customFormat="1" ht="66" customHeight="1" x14ac:dyDescent="0.2">
      <c r="A5" s="82" t="s">
        <v>7</v>
      </c>
      <c r="B5" s="82" t="s">
        <v>2</v>
      </c>
      <c r="C5" s="120" t="s">
        <v>3</v>
      </c>
      <c r="D5" s="83" t="s">
        <v>38</v>
      </c>
      <c r="E5" s="83" t="s">
        <v>44</v>
      </c>
      <c r="F5" s="165" t="s">
        <v>42</v>
      </c>
      <c r="G5" s="165"/>
      <c r="H5" s="165"/>
      <c r="I5" s="165" t="s">
        <v>46</v>
      </c>
      <c r="J5" s="165"/>
      <c r="K5" s="128" t="s">
        <v>39</v>
      </c>
      <c r="L5" s="128" t="s">
        <v>45</v>
      </c>
      <c r="M5" s="165" t="s">
        <v>41</v>
      </c>
      <c r="N5" s="165"/>
      <c r="O5" s="165" t="s">
        <v>133</v>
      </c>
      <c r="P5" s="165"/>
      <c r="Q5" s="83" t="s">
        <v>40</v>
      </c>
      <c r="R5" s="173" t="s">
        <v>43</v>
      </c>
      <c r="S5" s="173"/>
      <c r="T5" s="173"/>
      <c r="U5" s="173"/>
      <c r="V5" s="120" t="s">
        <v>4</v>
      </c>
      <c r="W5" s="120" t="s">
        <v>5</v>
      </c>
      <c r="X5" s="120" t="s">
        <v>6</v>
      </c>
    </row>
    <row r="6" spans="1:26" s="26" customFormat="1" ht="26.25" customHeight="1" x14ac:dyDescent="0.2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65">
        <v>6</v>
      </c>
      <c r="G6" s="165"/>
      <c r="H6" s="165"/>
      <c r="I6" s="165">
        <v>7</v>
      </c>
      <c r="J6" s="165"/>
      <c r="K6" s="128">
        <v>8</v>
      </c>
      <c r="L6" s="128">
        <v>9</v>
      </c>
      <c r="M6" s="165">
        <v>10</v>
      </c>
      <c r="N6" s="165"/>
      <c r="O6" s="168">
        <v>11</v>
      </c>
      <c r="P6" s="168"/>
      <c r="Q6" s="120">
        <v>12</v>
      </c>
      <c r="R6" s="165">
        <v>13</v>
      </c>
      <c r="S6" s="165"/>
      <c r="T6" s="165"/>
      <c r="U6" s="165"/>
      <c r="V6" s="121">
        <v>14</v>
      </c>
      <c r="W6" s="121">
        <v>15</v>
      </c>
      <c r="X6" s="121">
        <v>16</v>
      </c>
    </row>
    <row r="7" spans="1:26" s="26" customFormat="1" ht="44.25" customHeight="1" x14ac:dyDescent="0.2">
      <c r="A7" s="120">
        <v>1</v>
      </c>
      <c r="B7" s="85" t="s">
        <v>251</v>
      </c>
      <c r="C7" s="85"/>
      <c r="D7" s="120" t="s">
        <v>47</v>
      </c>
      <c r="E7" s="120" t="s">
        <v>47</v>
      </c>
      <c r="F7" s="165" t="s">
        <v>47</v>
      </c>
      <c r="G7" s="169"/>
      <c r="H7" s="169"/>
      <c r="I7" s="165" t="s">
        <v>47</v>
      </c>
      <c r="J7" s="165"/>
      <c r="K7" s="128" t="s">
        <v>47</v>
      </c>
      <c r="L7" s="128" t="s">
        <v>47</v>
      </c>
      <c r="M7" s="165" t="s">
        <v>47</v>
      </c>
      <c r="N7" s="165"/>
      <c r="O7" s="165" t="s">
        <v>47</v>
      </c>
      <c r="P7" s="165"/>
      <c r="Q7" s="120" t="s">
        <v>47</v>
      </c>
      <c r="R7" s="165" t="s">
        <v>47</v>
      </c>
      <c r="S7" s="165"/>
      <c r="T7" s="165"/>
      <c r="U7" s="165"/>
      <c r="V7" s="120" t="s">
        <v>47</v>
      </c>
      <c r="W7" s="120" t="s">
        <v>47</v>
      </c>
      <c r="X7" s="120" t="s">
        <v>47</v>
      </c>
    </row>
    <row r="8" spans="1:26" s="26" customFormat="1" ht="132" customHeight="1" x14ac:dyDescent="0.2">
      <c r="A8" s="120">
        <v>2</v>
      </c>
      <c r="B8" s="85" t="s">
        <v>48</v>
      </c>
      <c r="C8" s="85"/>
      <c r="D8" s="83" t="s">
        <v>49</v>
      </c>
      <c r="E8" s="83" t="s">
        <v>197</v>
      </c>
      <c r="F8" s="83" t="s">
        <v>196</v>
      </c>
      <c r="G8" s="83" t="s">
        <v>195</v>
      </c>
      <c r="H8" s="83" t="s">
        <v>198</v>
      </c>
      <c r="I8" s="83" t="s">
        <v>169</v>
      </c>
      <c r="J8" s="83" t="s">
        <v>199</v>
      </c>
      <c r="K8" s="83" t="s">
        <v>200</v>
      </c>
      <c r="L8" s="83" t="s">
        <v>201</v>
      </c>
      <c r="M8" s="83" t="s">
        <v>202</v>
      </c>
      <c r="N8" s="83" t="s">
        <v>268</v>
      </c>
      <c r="O8" s="83" t="s">
        <v>203</v>
      </c>
      <c r="P8" s="83" t="s">
        <v>204</v>
      </c>
      <c r="Q8" s="83" t="s">
        <v>205</v>
      </c>
      <c r="R8" s="83" t="s">
        <v>168</v>
      </c>
      <c r="S8" s="83" t="s">
        <v>286</v>
      </c>
      <c r="T8" s="83" t="s">
        <v>206</v>
      </c>
      <c r="U8" s="83" t="s">
        <v>342</v>
      </c>
      <c r="V8" s="83" t="s">
        <v>340</v>
      </c>
      <c r="W8" s="83" t="s">
        <v>207</v>
      </c>
      <c r="X8" s="83" t="s">
        <v>341</v>
      </c>
    </row>
    <row r="9" spans="1:26" s="26" customFormat="1" ht="48.75" customHeight="1" x14ac:dyDescent="0.2">
      <c r="A9" s="120">
        <v>3</v>
      </c>
      <c r="B9" s="85" t="s">
        <v>252</v>
      </c>
      <c r="C9" s="120">
        <f>SUM(D9:X9)</f>
        <v>499741</v>
      </c>
      <c r="D9" s="120">
        <v>48607</v>
      </c>
      <c r="E9" s="120">
        <v>107129</v>
      </c>
      <c r="F9" s="86">
        <v>50040</v>
      </c>
      <c r="G9" s="86">
        <v>65052</v>
      </c>
      <c r="H9" s="120">
        <v>0</v>
      </c>
      <c r="I9" s="120">
        <v>0</v>
      </c>
      <c r="J9" s="120">
        <v>32786</v>
      </c>
      <c r="K9" s="124">
        <v>26549</v>
      </c>
      <c r="L9" s="120">
        <v>27070</v>
      </c>
      <c r="M9" s="120">
        <v>47291</v>
      </c>
      <c r="N9" s="120">
        <v>11130</v>
      </c>
      <c r="O9" s="120">
        <v>4803</v>
      </c>
      <c r="P9" s="120">
        <v>6141</v>
      </c>
      <c r="Q9" s="86">
        <v>8242</v>
      </c>
      <c r="R9" s="120">
        <v>22932</v>
      </c>
      <c r="S9" s="120">
        <v>4504</v>
      </c>
      <c r="T9" s="120">
        <v>10268</v>
      </c>
      <c r="U9" s="120">
        <v>9501</v>
      </c>
      <c r="V9" s="120">
        <v>4087</v>
      </c>
      <c r="W9" s="120">
        <v>5596</v>
      </c>
      <c r="X9" s="120">
        <v>8013</v>
      </c>
    </row>
    <row r="10" spans="1:26" s="150" customFormat="1" ht="28.5" x14ac:dyDescent="0.2">
      <c r="A10" s="146">
        <v>4</v>
      </c>
      <c r="B10" s="147" t="s">
        <v>343</v>
      </c>
      <c r="C10" s="148"/>
      <c r="D10" s="148" t="s">
        <v>377</v>
      </c>
      <c r="E10" s="148" t="s">
        <v>378</v>
      </c>
      <c r="F10" s="148" t="s">
        <v>380</v>
      </c>
      <c r="G10" s="148" t="s">
        <v>381</v>
      </c>
      <c r="H10" s="148">
        <v>0</v>
      </c>
      <c r="I10" s="148">
        <v>0</v>
      </c>
      <c r="J10" s="148" t="s">
        <v>277</v>
      </c>
      <c r="K10" s="148" t="s">
        <v>382</v>
      </c>
      <c r="L10" s="148" t="s">
        <v>383</v>
      </c>
      <c r="M10" s="148" t="s">
        <v>379</v>
      </c>
      <c r="N10" s="149" t="s">
        <v>278</v>
      </c>
      <c r="O10" s="149" t="s">
        <v>279</v>
      </c>
      <c r="P10" s="149" t="s">
        <v>278</v>
      </c>
      <c r="Q10" s="148" t="s">
        <v>276</v>
      </c>
      <c r="R10" s="148" t="s">
        <v>384</v>
      </c>
      <c r="S10" s="148" t="s">
        <v>278</v>
      </c>
      <c r="T10" s="149" t="s">
        <v>280</v>
      </c>
      <c r="U10" s="149" t="s">
        <v>280</v>
      </c>
      <c r="V10" s="149" t="s">
        <v>385</v>
      </c>
      <c r="W10" s="149" t="s">
        <v>386</v>
      </c>
      <c r="X10" s="149" t="s">
        <v>387</v>
      </c>
    </row>
    <row r="11" spans="1:26" s="26" customFormat="1" ht="36" x14ac:dyDescent="0.2">
      <c r="A11" s="120">
        <v>5</v>
      </c>
      <c r="B11" s="85" t="s">
        <v>33</v>
      </c>
      <c r="C11" s="85"/>
      <c r="D11" s="87">
        <v>40666</v>
      </c>
      <c r="E11" s="87">
        <v>41244</v>
      </c>
      <c r="F11" s="87">
        <v>41548</v>
      </c>
      <c r="G11" s="87">
        <v>42304</v>
      </c>
      <c r="H11" s="87" t="s">
        <v>99</v>
      </c>
      <c r="I11" s="87" t="s">
        <v>99</v>
      </c>
      <c r="J11" s="87">
        <v>41244</v>
      </c>
      <c r="K11" s="87">
        <v>42290</v>
      </c>
      <c r="L11" s="87">
        <v>42271</v>
      </c>
      <c r="M11" s="87">
        <v>41243</v>
      </c>
      <c r="N11" s="87">
        <v>42353</v>
      </c>
      <c r="O11" s="87">
        <v>42002</v>
      </c>
      <c r="P11" s="87">
        <v>42332</v>
      </c>
      <c r="Q11" s="87">
        <v>41243</v>
      </c>
      <c r="R11" s="125">
        <v>41243</v>
      </c>
      <c r="S11" s="87">
        <v>42185</v>
      </c>
      <c r="T11" s="88">
        <v>42334</v>
      </c>
      <c r="U11" s="88">
        <v>42341</v>
      </c>
      <c r="V11" s="87">
        <v>41830</v>
      </c>
      <c r="W11" s="87">
        <v>41862</v>
      </c>
      <c r="X11" s="87">
        <v>41821</v>
      </c>
    </row>
    <row r="12" spans="1:26" s="26" customFormat="1" ht="48" customHeight="1" x14ac:dyDescent="0.2">
      <c r="A12" s="120">
        <v>6</v>
      </c>
      <c r="B12" s="89" t="s">
        <v>34</v>
      </c>
      <c r="C12" s="89"/>
      <c r="D12" s="123" t="s">
        <v>181</v>
      </c>
      <c r="E12" s="123" t="s">
        <v>116</v>
      </c>
      <c r="F12" s="166" t="s">
        <v>182</v>
      </c>
      <c r="G12" s="167"/>
      <c r="H12" s="167"/>
      <c r="I12" s="166" t="s">
        <v>52</v>
      </c>
      <c r="J12" s="166"/>
      <c r="K12" s="123" t="s">
        <v>100</v>
      </c>
      <c r="L12" s="120" t="s">
        <v>51</v>
      </c>
      <c r="M12" s="123" t="s">
        <v>333</v>
      </c>
      <c r="N12" s="123" t="s">
        <v>263</v>
      </c>
      <c r="O12" s="123" t="s">
        <v>134</v>
      </c>
      <c r="P12" s="123" t="s">
        <v>281</v>
      </c>
      <c r="Q12" s="123" t="s">
        <v>142</v>
      </c>
      <c r="R12" s="120" t="s">
        <v>50</v>
      </c>
      <c r="S12" s="129" t="s">
        <v>261</v>
      </c>
      <c r="T12" s="120" t="s">
        <v>260</v>
      </c>
      <c r="U12" s="120" t="s">
        <v>262</v>
      </c>
      <c r="V12" s="123" t="s">
        <v>183</v>
      </c>
      <c r="W12" s="123" t="s">
        <v>110</v>
      </c>
      <c r="X12" s="123" t="s">
        <v>106</v>
      </c>
    </row>
    <row r="13" spans="1:26" s="26" customFormat="1" ht="27" customHeight="1" x14ac:dyDescent="0.2">
      <c r="A13" s="120">
        <v>7</v>
      </c>
      <c r="B13" s="89" t="s">
        <v>35</v>
      </c>
      <c r="C13" s="89"/>
      <c r="D13" s="120" t="s">
        <v>283</v>
      </c>
      <c r="E13" s="120" t="s">
        <v>336</v>
      </c>
      <c r="F13" s="120" t="s">
        <v>337</v>
      </c>
      <c r="G13" s="120" t="s">
        <v>284</v>
      </c>
      <c r="H13" s="90" t="s">
        <v>31</v>
      </c>
      <c r="I13" s="165" t="s">
        <v>138</v>
      </c>
      <c r="J13" s="165"/>
      <c r="K13" s="120" t="s">
        <v>285</v>
      </c>
      <c r="L13" s="120" t="s">
        <v>113</v>
      </c>
      <c r="M13" s="120" t="s">
        <v>137</v>
      </c>
      <c r="N13" s="120" t="s">
        <v>193</v>
      </c>
      <c r="O13" s="120" t="s">
        <v>135</v>
      </c>
      <c r="P13" s="120" t="s">
        <v>334</v>
      </c>
      <c r="Q13" s="120" t="s">
        <v>53</v>
      </c>
      <c r="R13" s="120" t="s">
        <v>308</v>
      </c>
      <c r="S13" s="120" t="s">
        <v>335</v>
      </c>
      <c r="T13" s="120" t="s">
        <v>193</v>
      </c>
      <c r="U13" s="120" t="s">
        <v>338</v>
      </c>
      <c r="V13" s="120" t="s">
        <v>108</v>
      </c>
      <c r="W13" s="120" t="s">
        <v>109</v>
      </c>
      <c r="X13" s="120" t="s">
        <v>107</v>
      </c>
    </row>
    <row r="14" spans="1:26" s="119" customFormat="1" ht="64.5" customHeight="1" x14ac:dyDescent="0.2">
      <c r="A14" s="91">
        <v>8</v>
      </c>
      <c r="B14" s="92" t="s">
        <v>36</v>
      </c>
      <c r="C14" s="116"/>
      <c r="D14" s="122" t="s">
        <v>266</v>
      </c>
      <c r="E14" s="122" t="s">
        <v>194</v>
      </c>
      <c r="F14" s="164" t="s">
        <v>184</v>
      </c>
      <c r="G14" s="164"/>
      <c r="H14" s="90" t="s">
        <v>31</v>
      </c>
      <c r="I14" s="164" t="s">
        <v>57</v>
      </c>
      <c r="J14" s="164"/>
      <c r="K14" s="122" t="s">
        <v>101</v>
      </c>
      <c r="L14" s="117" t="s">
        <v>56</v>
      </c>
      <c r="M14" s="122" t="s">
        <v>55</v>
      </c>
      <c r="N14" s="122" t="s">
        <v>282</v>
      </c>
      <c r="O14" s="118" t="s">
        <v>136</v>
      </c>
      <c r="P14" s="122" t="s">
        <v>307</v>
      </c>
      <c r="Q14" s="122" t="s">
        <v>143</v>
      </c>
      <c r="R14" s="126" t="s">
        <v>54</v>
      </c>
      <c r="S14" s="122" t="s">
        <v>265</v>
      </c>
      <c r="T14" s="122" t="s">
        <v>264</v>
      </c>
      <c r="U14" s="122" t="s">
        <v>267</v>
      </c>
      <c r="V14" s="118" t="s">
        <v>185</v>
      </c>
      <c r="W14" s="122" t="s">
        <v>115</v>
      </c>
      <c r="X14" s="118" t="s">
        <v>114</v>
      </c>
    </row>
    <row r="15" spans="1:26" s="95" customFormat="1" ht="12.75" x14ac:dyDescent="0.25">
      <c r="A15" s="120">
        <v>9</v>
      </c>
      <c r="B15" s="92" t="s">
        <v>37</v>
      </c>
      <c r="C15" s="93">
        <f>SUM(D15:X15)</f>
        <v>12900.6</v>
      </c>
      <c r="D15" s="93">
        <v>2119.1999999999998</v>
      </c>
      <c r="E15" s="91">
        <v>3922</v>
      </c>
      <c r="F15" s="94">
        <v>105.4</v>
      </c>
      <c r="G15" s="94">
        <v>246.1</v>
      </c>
      <c r="H15" s="94">
        <v>1667.6</v>
      </c>
      <c r="I15" s="93">
        <v>927.4</v>
      </c>
      <c r="J15" s="93">
        <v>47.8</v>
      </c>
      <c r="K15" s="151">
        <v>1132.8</v>
      </c>
      <c r="L15" s="93">
        <v>222.1</v>
      </c>
      <c r="M15" s="93">
        <v>51.2</v>
      </c>
      <c r="N15" s="93">
        <v>100.98</v>
      </c>
      <c r="O15" s="91">
        <v>173.7</v>
      </c>
      <c r="P15" s="93">
        <v>38.799999999999997</v>
      </c>
      <c r="Q15" s="93">
        <v>156.69999999999999</v>
      </c>
      <c r="R15" s="94">
        <v>583.4</v>
      </c>
      <c r="S15" s="91">
        <v>66.7</v>
      </c>
      <c r="T15" s="91">
        <v>65.599999999999994</v>
      </c>
      <c r="U15" s="91">
        <v>419.84</v>
      </c>
      <c r="V15" s="120">
        <v>419.84</v>
      </c>
      <c r="W15" s="120">
        <v>13.6</v>
      </c>
      <c r="X15" s="91">
        <v>419.84</v>
      </c>
    </row>
    <row r="16" spans="1:26" s="95" customFormat="1" ht="105.75" customHeight="1" x14ac:dyDescent="0.25">
      <c r="A16" s="120">
        <v>10</v>
      </c>
      <c r="B16" s="92" t="s">
        <v>208</v>
      </c>
      <c r="C16" s="92"/>
      <c r="D16" s="93" t="s">
        <v>209</v>
      </c>
      <c r="E16" s="93" t="s">
        <v>209</v>
      </c>
      <c r="F16" s="93" t="s">
        <v>209</v>
      </c>
      <c r="G16" s="93" t="s">
        <v>209</v>
      </c>
      <c r="H16" s="25" t="s">
        <v>167</v>
      </c>
      <c r="I16" s="25" t="s">
        <v>167</v>
      </c>
      <c r="J16" s="93" t="s">
        <v>243</v>
      </c>
      <c r="K16" s="93" t="s">
        <v>243</v>
      </c>
      <c r="L16" s="93" t="s">
        <v>243</v>
      </c>
      <c r="M16" s="93" t="s">
        <v>243</v>
      </c>
      <c r="N16" s="91" t="s">
        <v>244</v>
      </c>
      <c r="O16" s="91" t="s">
        <v>244</v>
      </c>
      <c r="P16" s="91" t="s">
        <v>244</v>
      </c>
      <c r="Q16" s="91" t="s">
        <v>244</v>
      </c>
      <c r="R16" s="25" t="s">
        <v>243</v>
      </c>
      <c r="S16" s="91" t="s">
        <v>244</v>
      </c>
      <c r="T16" s="91" t="s">
        <v>244</v>
      </c>
      <c r="U16" s="91" t="s">
        <v>244</v>
      </c>
      <c r="V16" s="91" t="s">
        <v>244</v>
      </c>
      <c r="W16" s="91" t="s">
        <v>244</v>
      </c>
      <c r="X16" s="91" t="s">
        <v>244</v>
      </c>
    </row>
    <row r="17" spans="1:24" s="9" customFormat="1" x14ac:dyDescent="0.25">
      <c r="A17" s="120">
        <v>11</v>
      </c>
      <c r="B17" s="69" t="s">
        <v>290</v>
      </c>
      <c r="C17" s="96">
        <f>SUM(D17:X17)</f>
        <v>173</v>
      </c>
      <c r="D17" s="96">
        <v>28</v>
      </c>
      <c r="E17" s="96">
        <v>28</v>
      </c>
      <c r="F17" s="96">
        <v>10</v>
      </c>
      <c r="G17" s="96">
        <v>13</v>
      </c>
      <c r="H17" s="96">
        <v>0</v>
      </c>
      <c r="I17" s="96">
        <v>0</v>
      </c>
      <c r="J17" s="96">
        <v>10</v>
      </c>
      <c r="K17" s="96">
        <v>12</v>
      </c>
      <c r="L17" s="96">
        <v>7</v>
      </c>
      <c r="M17" s="96">
        <v>10</v>
      </c>
      <c r="N17" s="96">
        <v>3</v>
      </c>
      <c r="O17" s="96">
        <v>6</v>
      </c>
      <c r="P17" s="96">
        <v>3</v>
      </c>
      <c r="Q17" s="96">
        <v>7</v>
      </c>
      <c r="R17" s="101">
        <v>8</v>
      </c>
      <c r="S17" s="114">
        <v>3</v>
      </c>
      <c r="T17" s="114">
        <v>5</v>
      </c>
      <c r="U17" s="114">
        <v>5</v>
      </c>
      <c r="V17" s="96">
        <v>5</v>
      </c>
      <c r="W17" s="96">
        <v>4</v>
      </c>
      <c r="X17" s="96">
        <v>6</v>
      </c>
    </row>
    <row r="18" spans="1:24" s="9" customFormat="1" x14ac:dyDescent="0.25">
      <c r="A18" s="120">
        <v>12</v>
      </c>
      <c r="B18" s="97" t="s">
        <v>291</v>
      </c>
      <c r="C18" s="103">
        <f>SUM(D18:X18)</f>
        <v>163</v>
      </c>
      <c r="D18" s="103">
        <v>20</v>
      </c>
      <c r="E18" s="103">
        <v>26</v>
      </c>
      <c r="F18" s="103">
        <v>10</v>
      </c>
      <c r="G18" s="103">
        <v>13</v>
      </c>
      <c r="H18" s="103">
        <v>0</v>
      </c>
      <c r="I18" s="103">
        <v>0</v>
      </c>
      <c r="J18" s="103">
        <v>10</v>
      </c>
      <c r="K18" s="103">
        <v>12</v>
      </c>
      <c r="L18" s="103">
        <v>7</v>
      </c>
      <c r="M18" s="103">
        <v>10</v>
      </c>
      <c r="N18" s="103">
        <v>3</v>
      </c>
      <c r="O18" s="103">
        <v>6</v>
      </c>
      <c r="P18" s="103">
        <v>3</v>
      </c>
      <c r="Q18" s="103">
        <v>7</v>
      </c>
      <c r="R18" s="102">
        <v>8</v>
      </c>
      <c r="S18" s="115">
        <v>3</v>
      </c>
      <c r="T18" s="115">
        <v>5</v>
      </c>
      <c r="U18" s="115">
        <v>5</v>
      </c>
      <c r="V18" s="115">
        <v>5</v>
      </c>
      <c r="W18" s="115">
        <v>5</v>
      </c>
      <c r="X18" s="115">
        <v>5</v>
      </c>
    </row>
    <row r="19" spans="1:24" s="9" customFormat="1" ht="25.5" x14ac:dyDescent="0.25">
      <c r="A19" s="91">
        <v>13</v>
      </c>
      <c r="B19" s="97" t="s">
        <v>292</v>
      </c>
      <c r="C19" s="103">
        <f>SUM(D19:X19)</f>
        <v>10</v>
      </c>
      <c r="D19" s="103">
        <v>8</v>
      </c>
      <c r="E19" s="103">
        <v>2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2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</row>
    <row r="20" spans="1:24" s="26" customFormat="1" ht="14.25" x14ac:dyDescent="0.2">
      <c r="A20" s="120">
        <v>14</v>
      </c>
      <c r="B20" s="69" t="s">
        <v>293</v>
      </c>
      <c r="C20" s="99">
        <f>SUM(D20:X20)</f>
        <v>10.050000000000001</v>
      </c>
      <c r="D20" s="70">
        <v>0.57999999999999996</v>
      </c>
      <c r="E20" s="70">
        <v>0.26</v>
      </c>
      <c r="F20" s="70">
        <v>0.2</v>
      </c>
      <c r="G20" s="70">
        <v>0.2</v>
      </c>
      <c r="H20" s="96">
        <v>0</v>
      </c>
      <c r="I20" s="96">
        <v>0</v>
      </c>
      <c r="J20" s="70">
        <v>0.31</v>
      </c>
      <c r="K20" s="70">
        <v>0.45</v>
      </c>
      <c r="L20" s="70">
        <v>0.26</v>
      </c>
      <c r="M20" s="70">
        <v>0.21</v>
      </c>
      <c r="N20" s="70">
        <v>0.27</v>
      </c>
      <c r="O20" s="70">
        <v>1.25</v>
      </c>
      <c r="P20" s="70">
        <v>0.49</v>
      </c>
      <c r="Q20" s="70">
        <v>0.85</v>
      </c>
      <c r="R20" s="70">
        <v>0.35</v>
      </c>
      <c r="S20" s="99">
        <v>0.67</v>
      </c>
      <c r="T20" s="99">
        <v>0.49</v>
      </c>
      <c r="U20" s="99">
        <v>0.53</v>
      </c>
      <c r="V20" s="100">
        <v>1.22</v>
      </c>
      <c r="W20" s="100">
        <v>0.71</v>
      </c>
      <c r="X20" s="99">
        <v>0.75</v>
      </c>
    </row>
    <row r="21" spans="1:24" s="26" customFormat="1" ht="28.5" x14ac:dyDescent="0.2">
      <c r="A21" s="120">
        <v>15</v>
      </c>
      <c r="B21" s="69" t="s">
        <v>344</v>
      </c>
      <c r="C21" s="98">
        <v>124</v>
      </c>
      <c r="D21" s="101">
        <v>113</v>
      </c>
      <c r="E21" s="101">
        <v>54</v>
      </c>
      <c r="F21" s="101">
        <v>53</v>
      </c>
      <c r="G21" s="101">
        <v>53</v>
      </c>
      <c r="H21" s="96">
        <v>0</v>
      </c>
      <c r="I21" s="96">
        <v>0</v>
      </c>
      <c r="J21" s="101">
        <v>57</v>
      </c>
      <c r="K21" s="101">
        <v>59</v>
      </c>
      <c r="L21" s="101">
        <v>53</v>
      </c>
      <c r="M21" s="101">
        <v>53</v>
      </c>
      <c r="N21" s="101">
        <v>53</v>
      </c>
      <c r="O21" s="101">
        <v>53</v>
      </c>
      <c r="P21" s="101">
        <v>53</v>
      </c>
      <c r="Q21" s="101">
        <v>53</v>
      </c>
      <c r="R21" s="96">
        <v>53</v>
      </c>
      <c r="S21" s="101">
        <v>53</v>
      </c>
      <c r="T21" s="101">
        <v>53</v>
      </c>
      <c r="U21" s="101">
        <v>53</v>
      </c>
      <c r="V21" s="101">
        <v>53</v>
      </c>
      <c r="W21" s="101">
        <v>53</v>
      </c>
      <c r="X21" s="101">
        <v>53</v>
      </c>
    </row>
    <row r="22" spans="1:24" s="144" customFormat="1" ht="38.25" x14ac:dyDescent="0.2">
      <c r="A22" s="139">
        <v>16</v>
      </c>
      <c r="B22" s="140" t="s">
        <v>294</v>
      </c>
      <c r="C22" s="141">
        <v>39</v>
      </c>
      <c r="D22" s="142">
        <v>39</v>
      </c>
      <c r="E22" s="141">
        <v>29</v>
      </c>
      <c r="F22" s="141">
        <v>29</v>
      </c>
      <c r="G22" s="142">
        <v>29</v>
      </c>
      <c r="H22" s="143">
        <v>0</v>
      </c>
      <c r="I22" s="143">
        <v>0</v>
      </c>
      <c r="J22" s="142">
        <v>29</v>
      </c>
      <c r="K22" s="142">
        <v>29</v>
      </c>
      <c r="L22" s="142">
        <v>29</v>
      </c>
      <c r="M22" s="142">
        <v>29</v>
      </c>
      <c r="N22" s="142">
        <v>29</v>
      </c>
      <c r="O22" s="142">
        <v>29</v>
      </c>
      <c r="P22" s="142">
        <v>29</v>
      </c>
      <c r="Q22" s="142">
        <v>29</v>
      </c>
      <c r="R22" s="143">
        <v>29</v>
      </c>
      <c r="S22" s="142">
        <v>29</v>
      </c>
      <c r="T22" s="142">
        <v>29</v>
      </c>
      <c r="U22" s="142">
        <v>29</v>
      </c>
      <c r="V22" s="142">
        <v>29</v>
      </c>
      <c r="W22" s="142">
        <v>29</v>
      </c>
      <c r="X22" s="142">
        <v>29</v>
      </c>
    </row>
    <row r="23" spans="1:24" s="144" customFormat="1" ht="38.25" x14ac:dyDescent="0.2">
      <c r="A23" s="139">
        <v>17</v>
      </c>
      <c r="B23" s="140" t="s">
        <v>248</v>
      </c>
      <c r="C23" s="141">
        <v>23</v>
      </c>
      <c r="D23" s="142">
        <v>23</v>
      </c>
      <c r="E23" s="142">
        <v>23</v>
      </c>
      <c r="F23" s="142">
        <v>23</v>
      </c>
      <c r="G23" s="142">
        <v>23</v>
      </c>
      <c r="H23" s="143">
        <v>0</v>
      </c>
      <c r="I23" s="143">
        <v>0</v>
      </c>
      <c r="J23" s="142">
        <v>23</v>
      </c>
      <c r="K23" s="142">
        <v>23</v>
      </c>
      <c r="L23" s="142">
        <v>23</v>
      </c>
      <c r="M23" s="142">
        <v>23</v>
      </c>
      <c r="N23" s="142">
        <v>23</v>
      </c>
      <c r="O23" s="142">
        <v>23</v>
      </c>
      <c r="P23" s="142">
        <v>23</v>
      </c>
      <c r="Q23" s="142">
        <v>23</v>
      </c>
      <c r="R23" s="143">
        <v>23</v>
      </c>
      <c r="S23" s="142">
        <v>23</v>
      </c>
      <c r="T23" s="142">
        <v>23</v>
      </c>
      <c r="U23" s="142">
        <v>23</v>
      </c>
      <c r="V23" s="142">
        <v>23</v>
      </c>
      <c r="W23" s="142">
        <v>23</v>
      </c>
      <c r="X23" s="142">
        <v>23</v>
      </c>
    </row>
    <row r="24" spans="1:24" s="144" customFormat="1" ht="38.25" x14ac:dyDescent="0.2">
      <c r="A24" s="145">
        <v>18</v>
      </c>
      <c r="B24" s="140" t="s">
        <v>295</v>
      </c>
      <c r="C24" s="141">
        <v>21</v>
      </c>
      <c r="D24" s="142">
        <v>21</v>
      </c>
      <c r="E24" s="141">
        <v>16</v>
      </c>
      <c r="F24" s="141">
        <v>16</v>
      </c>
      <c r="G24" s="141">
        <v>16</v>
      </c>
      <c r="H24" s="143">
        <v>0</v>
      </c>
      <c r="I24" s="143">
        <v>0</v>
      </c>
      <c r="J24" s="141">
        <v>16</v>
      </c>
      <c r="K24" s="141">
        <v>16</v>
      </c>
      <c r="L24" s="141">
        <v>16</v>
      </c>
      <c r="M24" s="141">
        <v>16</v>
      </c>
      <c r="N24" s="141">
        <v>16</v>
      </c>
      <c r="O24" s="141">
        <v>16</v>
      </c>
      <c r="P24" s="141">
        <v>16</v>
      </c>
      <c r="Q24" s="141">
        <v>16</v>
      </c>
      <c r="R24" s="143">
        <v>16</v>
      </c>
      <c r="S24" s="141">
        <v>16</v>
      </c>
      <c r="T24" s="141">
        <v>16</v>
      </c>
      <c r="U24" s="141">
        <v>16</v>
      </c>
      <c r="V24" s="141">
        <v>16</v>
      </c>
      <c r="W24" s="141">
        <v>16</v>
      </c>
      <c r="X24" s="141">
        <v>16</v>
      </c>
    </row>
    <row r="25" spans="1:24" s="144" customFormat="1" ht="38.25" x14ac:dyDescent="0.2">
      <c r="A25" s="139">
        <v>19</v>
      </c>
      <c r="B25" s="140" t="s">
        <v>248</v>
      </c>
      <c r="C25" s="141">
        <v>10</v>
      </c>
      <c r="D25" s="141">
        <v>10</v>
      </c>
      <c r="E25" s="141">
        <v>10</v>
      </c>
      <c r="F25" s="141">
        <v>10</v>
      </c>
      <c r="G25" s="141">
        <v>10</v>
      </c>
      <c r="H25" s="143">
        <v>0</v>
      </c>
      <c r="I25" s="143">
        <v>0</v>
      </c>
      <c r="J25" s="141">
        <v>10</v>
      </c>
      <c r="K25" s="141">
        <v>10</v>
      </c>
      <c r="L25" s="141">
        <v>10</v>
      </c>
      <c r="M25" s="141">
        <v>10</v>
      </c>
      <c r="N25" s="141">
        <v>10</v>
      </c>
      <c r="O25" s="141">
        <v>10</v>
      </c>
      <c r="P25" s="141">
        <v>10</v>
      </c>
      <c r="Q25" s="141">
        <v>10</v>
      </c>
      <c r="R25" s="143">
        <v>10</v>
      </c>
      <c r="S25" s="141">
        <v>10</v>
      </c>
      <c r="T25" s="141">
        <v>10</v>
      </c>
      <c r="U25" s="141">
        <v>10</v>
      </c>
      <c r="V25" s="141">
        <v>10</v>
      </c>
      <c r="W25" s="141">
        <v>10</v>
      </c>
      <c r="X25" s="141">
        <v>10</v>
      </c>
    </row>
    <row r="26" spans="1:24" s="144" customFormat="1" ht="38.25" x14ac:dyDescent="0.2">
      <c r="A26" s="139">
        <v>20</v>
      </c>
      <c r="B26" s="140" t="s">
        <v>296</v>
      </c>
      <c r="C26" s="141">
        <v>39</v>
      </c>
      <c r="D26" s="141">
        <v>39</v>
      </c>
      <c r="E26" s="141">
        <v>8</v>
      </c>
      <c r="F26" s="141">
        <v>8</v>
      </c>
      <c r="G26" s="141">
        <v>8</v>
      </c>
      <c r="H26" s="143">
        <v>0</v>
      </c>
      <c r="I26" s="143">
        <v>0</v>
      </c>
      <c r="J26" s="141">
        <v>8</v>
      </c>
      <c r="K26" s="141">
        <v>8</v>
      </c>
      <c r="L26" s="141">
        <v>8</v>
      </c>
      <c r="M26" s="141">
        <v>8</v>
      </c>
      <c r="N26" s="141">
        <v>8</v>
      </c>
      <c r="O26" s="141">
        <v>8</v>
      </c>
      <c r="P26" s="141">
        <v>8</v>
      </c>
      <c r="Q26" s="141">
        <v>8</v>
      </c>
      <c r="R26" s="143">
        <v>8</v>
      </c>
      <c r="S26" s="141">
        <v>8</v>
      </c>
      <c r="T26" s="141">
        <v>8</v>
      </c>
      <c r="U26" s="141">
        <v>8</v>
      </c>
      <c r="V26" s="141">
        <v>8</v>
      </c>
      <c r="W26" s="141">
        <v>8</v>
      </c>
      <c r="X26" s="141">
        <v>8</v>
      </c>
    </row>
    <row r="27" spans="1:24" s="144" customFormat="1" ht="25.5" x14ac:dyDescent="0.2">
      <c r="A27" s="139">
        <v>21</v>
      </c>
      <c r="B27" s="140" t="s">
        <v>297</v>
      </c>
      <c r="C27" s="141">
        <v>25</v>
      </c>
      <c r="D27" s="142">
        <v>14</v>
      </c>
      <c r="E27" s="142">
        <v>1</v>
      </c>
      <c r="F27" s="143">
        <v>0.2</v>
      </c>
      <c r="G27" s="142">
        <v>0</v>
      </c>
      <c r="H27" s="143">
        <v>0</v>
      </c>
      <c r="I27" s="143">
        <v>0</v>
      </c>
      <c r="J27" s="142">
        <v>4</v>
      </c>
      <c r="K27" s="142">
        <v>6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3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</row>
    <row r="28" spans="1:24" s="26" customFormat="1" ht="28.5" x14ac:dyDescent="0.2">
      <c r="A28" s="120">
        <v>22</v>
      </c>
      <c r="B28" s="69" t="s">
        <v>345</v>
      </c>
      <c r="C28" s="104">
        <f>SUM(C29:C32)</f>
        <v>91473</v>
      </c>
      <c r="D28" s="104">
        <f t="shared" ref="D28:X28" si="0">SUM(D29:D32)</f>
        <v>18588</v>
      </c>
      <c r="E28" s="104">
        <f t="shared" si="0"/>
        <v>13956</v>
      </c>
      <c r="F28" s="104">
        <f t="shared" si="0"/>
        <v>11109</v>
      </c>
      <c r="G28" s="104">
        <f t="shared" si="0"/>
        <v>10456</v>
      </c>
      <c r="H28" s="104">
        <v>0</v>
      </c>
      <c r="I28" s="104">
        <v>0</v>
      </c>
      <c r="J28" s="104">
        <f t="shared" si="0"/>
        <v>4801</v>
      </c>
      <c r="K28" s="104">
        <f t="shared" si="0"/>
        <v>4712</v>
      </c>
      <c r="L28" s="104">
        <f t="shared" si="0"/>
        <v>6605</v>
      </c>
      <c r="M28" s="104">
        <f t="shared" si="0"/>
        <v>8095</v>
      </c>
      <c r="N28" s="104">
        <f t="shared" si="0"/>
        <v>638</v>
      </c>
      <c r="O28" s="104">
        <f t="shared" si="0"/>
        <v>1672</v>
      </c>
      <c r="P28" s="104">
        <f t="shared" si="0"/>
        <v>438</v>
      </c>
      <c r="Q28" s="104">
        <f t="shared" si="0"/>
        <v>2006</v>
      </c>
      <c r="R28" s="127">
        <f t="shared" si="0"/>
        <v>3880</v>
      </c>
      <c r="S28" s="104">
        <f t="shared" si="0"/>
        <v>425</v>
      </c>
      <c r="T28" s="104">
        <f t="shared" si="0"/>
        <v>355</v>
      </c>
      <c r="U28" s="104">
        <f t="shared" si="0"/>
        <v>455</v>
      </c>
      <c r="V28" s="104">
        <f t="shared" si="0"/>
        <v>448</v>
      </c>
      <c r="W28" s="104">
        <f t="shared" si="0"/>
        <v>777</v>
      </c>
      <c r="X28" s="104">
        <f t="shared" si="0"/>
        <v>2057</v>
      </c>
    </row>
    <row r="29" spans="1:24" s="26" customFormat="1" ht="25.5" x14ac:dyDescent="0.2">
      <c r="A29" s="91">
        <v>23</v>
      </c>
      <c r="B29" s="97" t="s">
        <v>298</v>
      </c>
      <c r="C29" s="105">
        <f>SUM(D29:X29)</f>
        <v>81295</v>
      </c>
      <c r="D29" s="105">
        <f>'Приложение 2'!G67</f>
        <v>13326</v>
      </c>
      <c r="E29" s="105">
        <f>'Приложение 2'!H67</f>
        <v>11949</v>
      </c>
      <c r="F29" s="105">
        <f>'Приложение 2'!I67</f>
        <v>10571</v>
      </c>
      <c r="G29" s="105">
        <f>'Приложение 2'!J67</f>
        <v>8975</v>
      </c>
      <c r="H29" s="105">
        <v>0</v>
      </c>
      <c r="I29" s="105">
        <v>0</v>
      </c>
      <c r="J29" s="105">
        <f>'Приложение 2'!K67</f>
        <v>4797</v>
      </c>
      <c r="K29" s="105">
        <f>'Приложение 2'!L67</f>
        <v>4639</v>
      </c>
      <c r="L29" s="105">
        <f>'Приложение 2'!M67</f>
        <v>6550</v>
      </c>
      <c r="M29" s="105">
        <f>'Приложение 2'!N67</f>
        <v>8082</v>
      </c>
      <c r="N29" s="105">
        <f>'Приложение 2'!O67</f>
        <v>581</v>
      </c>
      <c r="O29" s="105">
        <f>'Приложение 2'!P67</f>
        <v>1329</v>
      </c>
      <c r="P29" s="105">
        <f>'Приложение 2'!Q67</f>
        <v>426</v>
      </c>
      <c r="Q29" s="105">
        <f>'Приложение 2'!R67</f>
        <v>2002</v>
      </c>
      <c r="R29" s="105">
        <f>'Приложение 2'!S67</f>
        <v>3566</v>
      </c>
      <c r="S29" s="105">
        <f>'Приложение 2'!T67</f>
        <v>425</v>
      </c>
      <c r="T29" s="105">
        <f>'Приложение 2'!U67</f>
        <v>355</v>
      </c>
      <c r="U29" s="105">
        <f>'Приложение 2'!V67</f>
        <v>454</v>
      </c>
      <c r="V29" s="105">
        <f>'Приложение 2'!W67</f>
        <v>444</v>
      </c>
      <c r="W29" s="105">
        <f>'Приложение 2'!X67</f>
        <v>777</v>
      </c>
      <c r="X29" s="105">
        <f>'Приложение 2'!Y67</f>
        <v>2047</v>
      </c>
    </row>
    <row r="30" spans="1:24" s="26" customFormat="1" ht="25.5" x14ac:dyDescent="0.2">
      <c r="A30" s="120">
        <v>24</v>
      </c>
      <c r="B30" s="97" t="s">
        <v>299</v>
      </c>
      <c r="C30" s="105">
        <f>SUM(D30:X30)</f>
        <v>5446</v>
      </c>
      <c r="D30" s="112">
        <f>'Приложение 2'!G143</f>
        <v>601</v>
      </c>
      <c r="E30" s="112">
        <f>'Приложение 2'!H143</f>
        <v>1988</v>
      </c>
      <c r="F30" s="112">
        <f>'Приложение 2'!I143</f>
        <v>538</v>
      </c>
      <c r="G30" s="112">
        <f>'Приложение 2'!J143</f>
        <v>1477</v>
      </c>
      <c r="H30" s="112">
        <v>0</v>
      </c>
      <c r="I30" s="112">
        <v>0</v>
      </c>
      <c r="J30" s="112">
        <f>'Приложение 2'!K143</f>
        <v>1</v>
      </c>
      <c r="K30" s="112">
        <f>'Приложение 2'!L143</f>
        <v>63</v>
      </c>
      <c r="L30" s="112">
        <f>'Приложение 2'!M143</f>
        <v>33</v>
      </c>
      <c r="M30" s="112">
        <f>'Приложение 2'!N143</f>
        <v>13</v>
      </c>
      <c r="N30" s="112">
        <f>'Приложение 2'!O143</f>
        <v>57</v>
      </c>
      <c r="O30" s="112">
        <f>'Приложение 2'!P143</f>
        <v>343</v>
      </c>
      <c r="P30" s="112">
        <f>'Приложение 2'!Q143</f>
        <v>12</v>
      </c>
      <c r="Q30" s="112">
        <f>'Приложение 2'!R143</f>
        <v>3</v>
      </c>
      <c r="R30" s="112">
        <f>'Приложение 2'!S143</f>
        <v>313</v>
      </c>
      <c r="S30" s="112">
        <f>'Приложение 2'!T143</f>
        <v>0</v>
      </c>
      <c r="T30" s="112">
        <f>'Приложение 2'!U143</f>
        <v>0</v>
      </c>
      <c r="U30" s="112">
        <f>'Приложение 2'!V143</f>
        <v>0</v>
      </c>
      <c r="V30" s="112">
        <f>'Приложение 2'!W143</f>
        <v>4</v>
      </c>
      <c r="W30" s="112">
        <f>'Приложение 2'!X143</f>
        <v>0</v>
      </c>
      <c r="X30" s="112">
        <f>'Приложение 2'!Y143</f>
        <v>0</v>
      </c>
    </row>
    <row r="31" spans="1:24" s="26" customFormat="1" ht="25.5" x14ac:dyDescent="0.2">
      <c r="A31" s="120">
        <v>25</v>
      </c>
      <c r="B31" s="97" t="s">
        <v>300</v>
      </c>
      <c r="C31" s="105">
        <f>SUM(D31:X31)</f>
        <v>2567</v>
      </c>
      <c r="D31" s="105">
        <f>'Приложение 2'!G116</f>
        <v>2496</v>
      </c>
      <c r="E31" s="105">
        <f>'Приложение 2'!H116</f>
        <v>19</v>
      </c>
      <c r="F31" s="105">
        <f>'Приложение 2'!I116</f>
        <v>0</v>
      </c>
      <c r="G31" s="105">
        <f>'Приложение 2'!J116</f>
        <v>4</v>
      </c>
      <c r="H31" s="105">
        <v>0</v>
      </c>
      <c r="I31" s="105">
        <v>0</v>
      </c>
      <c r="J31" s="105">
        <f>'Приложение 2'!K116</f>
        <v>3</v>
      </c>
      <c r="K31" s="105">
        <f>'Приложение 2'!L116</f>
        <v>10</v>
      </c>
      <c r="L31" s="105">
        <f>'Приложение 2'!M116</f>
        <v>22</v>
      </c>
      <c r="M31" s="105">
        <f>'Приложение 2'!N116</f>
        <v>0</v>
      </c>
      <c r="N31" s="105">
        <f>'Приложение 2'!O116</f>
        <v>0</v>
      </c>
      <c r="O31" s="105">
        <f>'Приложение 2'!P116</f>
        <v>0</v>
      </c>
      <c r="P31" s="105">
        <f>'Приложение 2'!Q116</f>
        <v>0</v>
      </c>
      <c r="Q31" s="105">
        <f>'Приложение 2'!R116</f>
        <v>1</v>
      </c>
      <c r="R31" s="105">
        <f>'Приложение 2'!S116</f>
        <v>1</v>
      </c>
      <c r="S31" s="105">
        <f>'Приложение 2'!T116</f>
        <v>0</v>
      </c>
      <c r="T31" s="105">
        <f>'Приложение 2'!U116</f>
        <v>0</v>
      </c>
      <c r="U31" s="105">
        <f>'Приложение 2'!V116</f>
        <v>1</v>
      </c>
      <c r="V31" s="105">
        <f>'Приложение 2'!W116</f>
        <v>0</v>
      </c>
      <c r="W31" s="105">
        <f>'Приложение 2'!X116</f>
        <v>0</v>
      </c>
      <c r="X31" s="105">
        <f>'Приложение 2'!Y116</f>
        <v>10</v>
      </c>
    </row>
    <row r="32" spans="1:24" s="26" customFormat="1" ht="12.75" x14ac:dyDescent="0.2">
      <c r="A32" s="120">
        <v>26</v>
      </c>
      <c r="B32" s="97" t="s">
        <v>301</v>
      </c>
      <c r="C32" s="105">
        <f>SUM(D32:X32)</f>
        <v>2165</v>
      </c>
      <c r="D32" s="105">
        <f>'Приложение 2'!G182</f>
        <v>2165</v>
      </c>
      <c r="E32" s="105">
        <f>'Приложение 2'!H182</f>
        <v>0</v>
      </c>
      <c r="F32" s="105">
        <f>'Приложение 2'!I182</f>
        <v>0</v>
      </c>
      <c r="G32" s="105">
        <f>'Приложение 2'!J182</f>
        <v>0</v>
      </c>
      <c r="H32" s="105">
        <v>0</v>
      </c>
      <c r="I32" s="105">
        <v>0</v>
      </c>
      <c r="J32" s="105">
        <f>'Приложение 2'!K182</f>
        <v>0</v>
      </c>
      <c r="K32" s="105">
        <f>'Приложение 2'!L182</f>
        <v>0</v>
      </c>
      <c r="L32" s="105">
        <f>'Приложение 2'!M182</f>
        <v>0</v>
      </c>
      <c r="M32" s="105">
        <f>'Приложение 2'!N182</f>
        <v>0</v>
      </c>
      <c r="N32" s="105">
        <f>'Приложение 2'!O182</f>
        <v>0</v>
      </c>
      <c r="O32" s="105">
        <f>'Приложение 2'!P182</f>
        <v>0</v>
      </c>
      <c r="P32" s="105">
        <f>'Приложение 2'!Q182</f>
        <v>0</v>
      </c>
      <c r="Q32" s="105">
        <f>'Приложение 2'!R182</f>
        <v>0</v>
      </c>
      <c r="R32" s="105">
        <f>'Приложение 2'!S182</f>
        <v>0</v>
      </c>
      <c r="S32" s="105">
        <f>'Приложение 2'!T182</f>
        <v>0</v>
      </c>
      <c r="T32" s="105">
        <f>'Приложение 2'!U182</f>
        <v>0</v>
      </c>
      <c r="U32" s="105">
        <f>'Приложение 2'!V182</f>
        <v>0</v>
      </c>
      <c r="V32" s="105">
        <f>'Приложение 2'!W182</f>
        <v>0</v>
      </c>
      <c r="W32" s="105">
        <f>'Приложение 2'!X182</f>
        <v>0</v>
      </c>
      <c r="X32" s="105">
        <f>'Приложение 2'!Y182</f>
        <v>0</v>
      </c>
    </row>
    <row r="33" spans="1:24" s="26" customFormat="1" ht="28.5" x14ac:dyDescent="0.2">
      <c r="A33" s="120">
        <v>27</v>
      </c>
      <c r="B33" s="69" t="s">
        <v>346</v>
      </c>
      <c r="C33" s="104">
        <v>20</v>
      </c>
      <c r="D33" s="104">
        <v>17</v>
      </c>
      <c r="E33" s="104">
        <v>12</v>
      </c>
      <c r="F33" s="104">
        <v>11</v>
      </c>
      <c r="G33" s="104">
        <v>11</v>
      </c>
      <c r="H33" s="104">
        <v>0</v>
      </c>
      <c r="I33" s="113">
        <v>0</v>
      </c>
      <c r="J33" s="104">
        <v>12</v>
      </c>
      <c r="K33" s="104">
        <v>12</v>
      </c>
      <c r="L33" s="104">
        <v>11</v>
      </c>
      <c r="M33" s="104">
        <v>11</v>
      </c>
      <c r="N33" s="104">
        <v>11</v>
      </c>
      <c r="O33" s="104">
        <v>11</v>
      </c>
      <c r="P33" s="104">
        <v>11</v>
      </c>
      <c r="Q33" s="104">
        <v>11</v>
      </c>
      <c r="R33" s="104">
        <v>11</v>
      </c>
      <c r="S33" s="104">
        <v>11</v>
      </c>
      <c r="T33" s="104">
        <v>11</v>
      </c>
      <c r="U33" s="104">
        <v>11</v>
      </c>
      <c r="V33" s="104">
        <v>11</v>
      </c>
      <c r="W33" s="104">
        <v>11</v>
      </c>
      <c r="X33" s="104">
        <v>11</v>
      </c>
    </row>
    <row r="34" spans="1:24" s="26" customFormat="1" ht="28.5" x14ac:dyDescent="0.2">
      <c r="A34" s="91">
        <v>28</v>
      </c>
      <c r="B34" s="69" t="s">
        <v>347</v>
      </c>
      <c r="C34" s="104">
        <v>340</v>
      </c>
      <c r="D34" s="104">
        <v>60</v>
      </c>
      <c r="E34" s="104">
        <v>62</v>
      </c>
      <c r="F34" s="155">
        <v>46</v>
      </c>
      <c r="G34" s="155"/>
      <c r="H34" s="104">
        <v>0</v>
      </c>
      <c r="I34" s="113">
        <v>0</v>
      </c>
      <c r="J34" s="104">
        <v>17</v>
      </c>
      <c r="K34" s="104">
        <v>21</v>
      </c>
      <c r="L34" s="104">
        <v>17</v>
      </c>
      <c r="M34" s="104">
        <v>20</v>
      </c>
      <c r="N34" s="104">
        <v>5</v>
      </c>
      <c r="O34" s="104">
        <v>8</v>
      </c>
      <c r="P34" s="104">
        <v>6</v>
      </c>
      <c r="Q34" s="104">
        <v>13</v>
      </c>
      <c r="R34" s="104">
        <v>23</v>
      </c>
      <c r="S34" s="104">
        <v>5</v>
      </c>
      <c r="T34" s="104">
        <v>8</v>
      </c>
      <c r="U34" s="104">
        <v>6</v>
      </c>
      <c r="V34" s="104">
        <v>8</v>
      </c>
      <c r="W34" s="104">
        <v>8</v>
      </c>
      <c r="X34" s="104">
        <v>7</v>
      </c>
    </row>
    <row r="35" spans="1:24" s="26" customFormat="1" ht="41.25" x14ac:dyDescent="0.2">
      <c r="A35" s="120">
        <v>29</v>
      </c>
      <c r="B35" s="69" t="s">
        <v>348</v>
      </c>
      <c r="C35" s="99">
        <f>(D35+E35+F35+G35+J35+K35+L35+M35+N35+O35+P35+Q35+R35+S35+T35+U35+V35+W35+X35)/19</f>
        <v>4.3</v>
      </c>
      <c r="D35" s="104">
        <v>12.32</v>
      </c>
      <c r="E35" s="104">
        <v>8.52</v>
      </c>
      <c r="F35" s="104">
        <v>10.16</v>
      </c>
      <c r="G35" s="104">
        <v>3.27</v>
      </c>
      <c r="H35" s="104">
        <v>0</v>
      </c>
      <c r="I35" s="113">
        <v>0</v>
      </c>
      <c r="J35" s="104">
        <v>2.25</v>
      </c>
      <c r="K35" s="104">
        <v>2.59</v>
      </c>
      <c r="L35" s="104">
        <v>5.57</v>
      </c>
      <c r="M35" s="104">
        <v>5.56</v>
      </c>
      <c r="N35" s="104">
        <v>0.55000000000000004</v>
      </c>
      <c r="O35" s="104">
        <v>0.32</v>
      </c>
      <c r="P35" s="104">
        <v>0.31</v>
      </c>
      <c r="Q35" s="104">
        <v>1.35</v>
      </c>
      <c r="R35" s="104">
        <v>7.59</v>
      </c>
      <c r="S35" s="104">
        <v>1.53</v>
      </c>
      <c r="T35" s="104">
        <v>1.22</v>
      </c>
      <c r="U35" s="104">
        <v>0.42</v>
      </c>
      <c r="V35" s="104">
        <v>5.53</v>
      </c>
      <c r="W35" s="104">
        <v>3.27</v>
      </c>
      <c r="X35" s="104">
        <v>9.3699999999999992</v>
      </c>
    </row>
    <row r="36" spans="1:24" s="26" customFormat="1" ht="12.75" x14ac:dyDescent="0.2">
      <c r="A36" s="106"/>
      <c r="B36" s="107"/>
      <c r="C36" s="107"/>
      <c r="D36" s="106"/>
      <c r="E36" s="106"/>
      <c r="F36" s="106"/>
      <c r="G36" s="106"/>
      <c r="H36" s="106"/>
      <c r="I36" s="108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8"/>
      <c r="W36" s="108"/>
      <c r="X36" s="106"/>
    </row>
    <row r="37" spans="1:24" s="152" customFormat="1" x14ac:dyDescent="0.25">
      <c r="A37" s="157" t="s">
        <v>388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</row>
    <row r="38" spans="1:24" s="9" customFormat="1" ht="42" customHeight="1" x14ac:dyDescent="0.25">
      <c r="A38" s="163" t="s">
        <v>366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</row>
    <row r="39" spans="1:24" s="9" customFormat="1" x14ac:dyDescent="0.25">
      <c r="A39" s="158" t="s">
        <v>349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0"/>
      <c r="T39" s="10"/>
      <c r="U39" s="10"/>
    </row>
    <row r="40" spans="1:24" s="9" customFormat="1" ht="45" customHeight="1" x14ac:dyDescent="0.25">
      <c r="A40" s="158" t="s">
        <v>365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1:24" s="154" customFormat="1" ht="20.25" customHeight="1" x14ac:dyDescent="0.25">
      <c r="A41" s="160" t="s">
        <v>389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53"/>
      <c r="T41" s="153"/>
      <c r="U41" s="153"/>
    </row>
    <row r="42" spans="1:24" s="9" customFormat="1" ht="27" customHeight="1" x14ac:dyDescent="0.25">
      <c r="A42" s="163" t="s">
        <v>367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09"/>
      <c r="V43" s="109"/>
      <c r="W43" s="109"/>
      <c r="X43" s="109"/>
    </row>
    <row r="44" spans="1:24" ht="15.75" x14ac:dyDescent="0.25">
      <c r="A44" s="161" t="s">
        <v>368</v>
      </c>
      <c r="B44" s="161"/>
      <c r="C44" s="161"/>
      <c r="D44" s="161"/>
      <c r="E44" s="75"/>
      <c r="F44" s="75"/>
      <c r="G44" s="75"/>
      <c r="H44" s="75"/>
      <c r="I44" s="75"/>
      <c r="J44" s="75"/>
      <c r="K44" s="6"/>
      <c r="L44" s="6"/>
      <c r="M44" s="162"/>
      <c r="N44" s="162"/>
      <c r="O44" s="111"/>
      <c r="P44" s="161" t="s">
        <v>369</v>
      </c>
      <c r="Q44" s="161"/>
      <c r="R44" s="161"/>
      <c r="S44" s="9"/>
      <c r="T44" s="9"/>
      <c r="U44" s="9"/>
    </row>
    <row r="45" spans="1:24" ht="15.75" x14ac:dyDescent="0.25">
      <c r="A45" s="19"/>
      <c r="B45" s="20"/>
      <c r="C45" s="20"/>
      <c r="D45" s="7"/>
      <c r="E45" s="7"/>
      <c r="F45" s="7"/>
      <c r="G45" s="7"/>
      <c r="H45" s="7"/>
      <c r="I45" s="7"/>
      <c r="J45" s="7"/>
      <c r="K45" s="8"/>
      <c r="L45" s="8"/>
      <c r="M45" s="9"/>
      <c r="N45" s="9"/>
      <c r="O45" s="9"/>
      <c r="P45" s="21"/>
      <c r="Q45" s="21"/>
      <c r="R45" s="21"/>
      <c r="S45" s="9"/>
      <c r="T45" s="9"/>
      <c r="U45" s="9"/>
    </row>
    <row r="46" spans="1:24" s="9" customFormat="1" ht="15.75" x14ac:dyDescent="0.25">
      <c r="A46" s="22" t="s">
        <v>186</v>
      </c>
      <c r="D46" s="22"/>
      <c r="E46" s="22"/>
      <c r="F46" s="22"/>
      <c r="G46" s="22"/>
      <c r="H46" s="22"/>
      <c r="I46" s="22"/>
      <c r="J46" s="22"/>
      <c r="K46" s="6"/>
      <c r="L46" s="6"/>
      <c r="M46" s="22"/>
      <c r="N46" s="22"/>
      <c r="O46" s="22"/>
      <c r="P46" s="23" t="s">
        <v>187</v>
      </c>
      <c r="Q46" s="23"/>
      <c r="R46" s="23"/>
    </row>
    <row r="47" spans="1:24" s="9" customFormat="1" x14ac:dyDescent="0.25">
      <c r="A47" s="156" t="s">
        <v>188</v>
      </c>
      <c r="B47" s="156"/>
      <c r="C47" s="156"/>
      <c r="D47" s="156"/>
      <c r="E47" s="156"/>
      <c r="F47" s="156"/>
      <c r="G47" s="156"/>
      <c r="H47" s="74"/>
      <c r="I47" s="74"/>
      <c r="J47" s="74"/>
    </row>
  </sheetData>
  <mergeCells count="34">
    <mergeCell ref="R1:X1"/>
    <mergeCell ref="B3:X3"/>
    <mergeCell ref="A4:E4"/>
    <mergeCell ref="F5:H5"/>
    <mergeCell ref="I5:J5"/>
    <mergeCell ref="M5:N5"/>
    <mergeCell ref="O5:P5"/>
    <mergeCell ref="R5:U5"/>
    <mergeCell ref="F7:H7"/>
    <mergeCell ref="I7:J7"/>
    <mergeCell ref="M7:N7"/>
    <mergeCell ref="O7:P7"/>
    <mergeCell ref="R7:U7"/>
    <mergeCell ref="F6:H6"/>
    <mergeCell ref="I6:J6"/>
    <mergeCell ref="M6:N6"/>
    <mergeCell ref="O6:P6"/>
    <mergeCell ref="R6:U6"/>
    <mergeCell ref="I14:J14"/>
    <mergeCell ref="F14:G14"/>
    <mergeCell ref="I13:J13"/>
    <mergeCell ref="F12:H12"/>
    <mergeCell ref="I12:J12"/>
    <mergeCell ref="F34:G34"/>
    <mergeCell ref="A47:G47"/>
    <mergeCell ref="A37:X37"/>
    <mergeCell ref="A39:R39"/>
    <mergeCell ref="A41:R41"/>
    <mergeCell ref="A44:D44"/>
    <mergeCell ref="M44:N44"/>
    <mergeCell ref="P44:R44"/>
    <mergeCell ref="A38:X38"/>
    <mergeCell ref="A40:X40"/>
    <mergeCell ref="A42:X42"/>
  </mergeCells>
  <hyperlinks>
    <hyperlink ref="M14" r:id="rId1"/>
    <hyperlink ref="F14" r:id="rId2"/>
    <hyperlink ref="Q14" r:id="rId3"/>
    <hyperlink ref="I14" r:id="rId4"/>
    <hyperlink ref="V14" r:id="rId5"/>
    <hyperlink ref="X14" r:id="rId6"/>
    <hyperlink ref="W14" r:id="rId7"/>
    <hyperlink ref="O14" r:id="rId8"/>
    <hyperlink ref="N14" r:id="rId9"/>
    <hyperlink ref="K14" r:id="rId10"/>
    <hyperlink ref="S14" r:id="rId11" display="mfc-yanao@mfc.yanao.ru"/>
    <hyperlink ref="T14" r:id="rId12"/>
    <hyperlink ref="U14" r:id="rId13"/>
    <hyperlink ref="D14" r:id="rId14"/>
    <hyperlink ref="E14" r:id="rId15"/>
    <hyperlink ref="P14" r:id="rId16"/>
  </hyperlinks>
  <pageMargins left="0.25" right="0.25" top="0.75" bottom="0.75" header="0.3" footer="0.3"/>
  <pageSetup paperSize="9" scale="95" orientation="landscape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tabSelected="1" zoomScaleNormal="100" workbookViewId="0">
      <pane xSplit="6" ySplit="7" topLeftCell="G179" activePane="bottomRight" state="frozen"/>
      <selection pane="topRight" activeCell="G1" sqref="G1"/>
      <selection pane="bottomLeft" activeCell="A7" sqref="A7"/>
      <selection pane="bottomRight" activeCell="A188" sqref="A188:Y188"/>
    </sheetView>
  </sheetViews>
  <sheetFormatPr defaultRowHeight="15" x14ac:dyDescent="0.25"/>
  <cols>
    <col min="1" max="1" width="8.85546875" style="1" customWidth="1"/>
    <col min="2" max="2" width="55.85546875" style="9" customWidth="1"/>
    <col min="3" max="3" width="11" style="1" customWidth="1"/>
    <col min="4" max="4" width="16.28515625" style="59" customWidth="1"/>
    <col min="5" max="5" width="9.5703125" style="1" customWidth="1"/>
    <col min="6" max="6" width="8.28515625" style="1" customWidth="1"/>
    <col min="7" max="7" width="10.140625" style="13" customWidth="1"/>
    <col min="8" max="8" width="8.28515625" style="1" customWidth="1"/>
    <col min="9" max="9" width="7.42578125" style="31" customWidth="1"/>
    <col min="10" max="10" width="6.85546875" style="31" customWidth="1"/>
    <col min="11" max="12" width="7.140625" style="1" customWidth="1"/>
    <col min="13" max="13" width="6.7109375" style="1" customWidth="1"/>
    <col min="14" max="14" width="7.7109375" style="1" customWidth="1"/>
    <col min="15" max="15" width="6.5703125" style="1" customWidth="1"/>
    <col min="16" max="16" width="6.28515625" style="1" customWidth="1"/>
    <col min="17" max="17" width="5" style="1" customWidth="1"/>
    <col min="18" max="19" width="6.5703125" style="1" customWidth="1"/>
    <col min="20" max="20" width="5" style="1" customWidth="1"/>
    <col min="21" max="21" width="6.140625" style="1" customWidth="1"/>
    <col min="22" max="22" width="4.5703125" style="1" customWidth="1"/>
    <col min="23" max="25" width="6.5703125" style="1" customWidth="1"/>
    <col min="26" max="16384" width="9.140625" style="1"/>
  </cols>
  <sheetData>
    <row r="1" spans="1:25" ht="63" customHeight="1" x14ac:dyDescent="0.25">
      <c r="A1" s="11"/>
      <c r="B1" s="12"/>
      <c r="C1" s="12"/>
      <c r="D1" s="174"/>
      <c r="E1" s="174"/>
      <c r="L1" s="177" t="s">
        <v>339</v>
      </c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5" customHeight="1" x14ac:dyDescent="0.25">
      <c r="A2" s="182"/>
      <c r="B2" s="182"/>
      <c r="C2" s="182"/>
      <c r="D2" s="182"/>
      <c r="E2" s="182"/>
      <c r="X2" s="14" t="s">
        <v>249</v>
      </c>
    </row>
    <row r="3" spans="1:25" ht="43.5" customHeight="1" x14ac:dyDescent="0.25">
      <c r="A3" s="200" t="s">
        <v>289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5" ht="18" customHeight="1" x14ac:dyDescent="0.25">
      <c r="A4" s="183" t="s">
        <v>306</v>
      </c>
      <c r="B4" s="183"/>
      <c r="C4" s="18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ht="15" customHeight="1" x14ac:dyDescent="0.25">
      <c r="A5" s="181" t="s">
        <v>7</v>
      </c>
      <c r="B5" s="184" t="s">
        <v>8</v>
      </c>
      <c r="C5" s="181" t="s">
        <v>32</v>
      </c>
      <c r="D5" s="181"/>
      <c r="E5" s="181"/>
      <c r="F5" s="178" t="s">
        <v>269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80"/>
    </row>
    <row r="6" spans="1:25" ht="37.5" customHeight="1" x14ac:dyDescent="0.25">
      <c r="A6" s="181"/>
      <c r="B6" s="185"/>
      <c r="C6" s="193" t="s">
        <v>302</v>
      </c>
      <c r="D6" s="193" t="s">
        <v>247</v>
      </c>
      <c r="E6" s="193" t="s">
        <v>234</v>
      </c>
      <c r="F6" s="175" t="s">
        <v>250</v>
      </c>
      <c r="G6" s="175" t="s">
        <v>309</v>
      </c>
      <c r="H6" s="175" t="s">
        <v>310</v>
      </c>
      <c r="I6" s="175" t="s">
        <v>245</v>
      </c>
      <c r="J6" s="175" t="s">
        <v>246</v>
      </c>
      <c r="K6" s="175" t="s">
        <v>311</v>
      </c>
      <c r="L6" s="175" t="s">
        <v>312</v>
      </c>
      <c r="M6" s="175" t="s">
        <v>313</v>
      </c>
      <c r="N6" s="181" t="s">
        <v>190</v>
      </c>
      <c r="O6" s="181"/>
      <c r="P6" s="181" t="s">
        <v>133</v>
      </c>
      <c r="Q6" s="181"/>
      <c r="R6" s="175" t="s">
        <v>317</v>
      </c>
      <c r="S6" s="181" t="s">
        <v>170</v>
      </c>
      <c r="T6" s="181"/>
      <c r="U6" s="181"/>
      <c r="V6" s="181"/>
      <c r="W6" s="175" t="s">
        <v>319</v>
      </c>
      <c r="X6" s="175" t="s">
        <v>320</v>
      </c>
      <c r="Y6" s="175" t="s">
        <v>6</v>
      </c>
    </row>
    <row r="7" spans="1:25" ht="96" customHeight="1" x14ac:dyDescent="0.25">
      <c r="A7" s="181"/>
      <c r="B7" s="186"/>
      <c r="C7" s="194"/>
      <c r="D7" s="194"/>
      <c r="E7" s="194"/>
      <c r="F7" s="176"/>
      <c r="G7" s="176"/>
      <c r="H7" s="176"/>
      <c r="I7" s="176"/>
      <c r="J7" s="176"/>
      <c r="K7" s="176"/>
      <c r="L7" s="176"/>
      <c r="M7" s="176"/>
      <c r="N7" s="67" t="s">
        <v>314</v>
      </c>
      <c r="O7" s="67" t="s">
        <v>191</v>
      </c>
      <c r="P7" s="67" t="s">
        <v>315</v>
      </c>
      <c r="Q7" s="67" t="s">
        <v>316</v>
      </c>
      <c r="R7" s="176"/>
      <c r="S7" s="67" t="s">
        <v>318</v>
      </c>
      <c r="T7" s="67" t="s">
        <v>171</v>
      </c>
      <c r="U7" s="67" t="s">
        <v>189</v>
      </c>
      <c r="V7" s="67" t="s">
        <v>192</v>
      </c>
      <c r="W7" s="176"/>
      <c r="X7" s="176"/>
      <c r="Y7" s="176"/>
    </row>
    <row r="8" spans="1:25" s="15" customFormat="1" x14ac:dyDescent="0.25">
      <c r="A8" s="66">
        <v>1</v>
      </c>
      <c r="B8" s="48">
        <v>2</v>
      </c>
      <c r="C8" s="66">
        <v>3</v>
      </c>
      <c r="D8" s="52">
        <v>4</v>
      </c>
      <c r="E8" s="66">
        <v>5</v>
      </c>
      <c r="F8" s="66">
        <v>6</v>
      </c>
      <c r="G8" s="48">
        <v>7</v>
      </c>
      <c r="H8" s="66">
        <v>8</v>
      </c>
      <c r="I8" s="48">
        <v>9</v>
      </c>
      <c r="J8" s="66">
        <v>10</v>
      </c>
      <c r="K8" s="66">
        <v>11</v>
      </c>
      <c r="L8" s="48">
        <v>12</v>
      </c>
      <c r="M8" s="66">
        <v>13</v>
      </c>
      <c r="N8" s="48">
        <v>14</v>
      </c>
      <c r="O8" s="66">
        <v>15</v>
      </c>
      <c r="P8" s="66">
        <v>16</v>
      </c>
      <c r="Q8" s="48">
        <v>17</v>
      </c>
      <c r="R8" s="66">
        <v>18</v>
      </c>
      <c r="S8" s="48">
        <v>19</v>
      </c>
      <c r="T8" s="66">
        <v>20</v>
      </c>
      <c r="U8" s="66">
        <v>21</v>
      </c>
      <c r="V8" s="48">
        <v>22</v>
      </c>
      <c r="W8" s="66">
        <v>23</v>
      </c>
      <c r="X8" s="48">
        <v>24</v>
      </c>
      <c r="Y8" s="48">
        <v>25</v>
      </c>
    </row>
    <row r="9" spans="1:25" ht="15" customHeight="1" x14ac:dyDescent="0.25">
      <c r="A9" s="48"/>
      <c r="B9" s="190" t="s">
        <v>9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2"/>
    </row>
    <row r="10" spans="1:25" ht="15" customHeight="1" x14ac:dyDescent="0.25">
      <c r="A10" s="35"/>
      <c r="B10" s="187" t="s">
        <v>102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9"/>
    </row>
    <row r="11" spans="1:25" ht="60" customHeight="1" x14ac:dyDescent="0.25">
      <c r="A11" s="35">
        <v>1</v>
      </c>
      <c r="B11" s="36" t="s">
        <v>117</v>
      </c>
      <c r="C11" s="2" t="s">
        <v>13</v>
      </c>
      <c r="D11" s="51" t="s">
        <v>215</v>
      </c>
      <c r="E11" s="2" t="s">
        <v>239</v>
      </c>
      <c r="F11" s="30">
        <f>SUM(G11:Y11)</f>
        <v>32</v>
      </c>
      <c r="G11" s="30">
        <v>4</v>
      </c>
      <c r="H11" s="30">
        <v>7</v>
      </c>
      <c r="I11" s="30">
        <v>0</v>
      </c>
      <c r="J11" s="30">
        <v>0</v>
      </c>
      <c r="K11" s="30">
        <v>0</v>
      </c>
      <c r="L11" s="30">
        <v>1</v>
      </c>
      <c r="M11" s="30">
        <v>1</v>
      </c>
      <c r="N11" s="30">
        <v>4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7</v>
      </c>
      <c r="W11" s="30">
        <v>0</v>
      </c>
      <c r="X11" s="30">
        <v>0</v>
      </c>
      <c r="Y11" s="30">
        <v>7</v>
      </c>
    </row>
    <row r="12" spans="1:25" ht="49.5" customHeight="1" x14ac:dyDescent="0.25">
      <c r="A12" s="35">
        <v>2</v>
      </c>
      <c r="B12" s="36" t="s">
        <v>61</v>
      </c>
      <c r="C12" s="2" t="s">
        <v>13</v>
      </c>
      <c r="D12" s="51" t="s">
        <v>215</v>
      </c>
      <c r="E12" s="2" t="s">
        <v>59</v>
      </c>
      <c r="F12" s="30">
        <f t="shared" ref="F12:F23" si="0">SUM(G12:Y12)</f>
        <v>113</v>
      </c>
      <c r="G12" s="30">
        <v>11</v>
      </c>
      <c r="H12" s="30">
        <v>81</v>
      </c>
      <c r="I12" s="30">
        <v>0</v>
      </c>
      <c r="J12" s="30">
        <v>0</v>
      </c>
      <c r="K12" s="30">
        <v>0</v>
      </c>
      <c r="L12" s="30">
        <v>4</v>
      </c>
      <c r="M12" s="30">
        <v>4</v>
      </c>
      <c r="N12" s="30">
        <v>0</v>
      </c>
      <c r="O12" s="30">
        <v>2</v>
      </c>
      <c r="P12" s="30">
        <v>0</v>
      </c>
      <c r="Q12" s="30">
        <v>0</v>
      </c>
      <c r="R12" s="30">
        <v>7</v>
      </c>
      <c r="S12" s="30">
        <v>2</v>
      </c>
      <c r="T12" s="30">
        <v>0</v>
      </c>
      <c r="U12" s="30">
        <v>2</v>
      </c>
      <c r="V12" s="30">
        <v>0</v>
      </c>
      <c r="W12" s="30">
        <v>0</v>
      </c>
      <c r="X12" s="30">
        <v>0</v>
      </c>
      <c r="Y12" s="30">
        <v>0</v>
      </c>
    </row>
    <row r="13" spans="1:25" ht="75" x14ac:dyDescent="0.25">
      <c r="A13" s="35">
        <v>3</v>
      </c>
      <c r="B13" s="36" t="s">
        <v>119</v>
      </c>
      <c r="C13" s="2" t="s">
        <v>13</v>
      </c>
      <c r="D13" s="51" t="s">
        <v>216</v>
      </c>
      <c r="E13" s="2" t="s">
        <v>239</v>
      </c>
      <c r="F13" s="30">
        <f t="shared" si="0"/>
        <v>1085</v>
      </c>
      <c r="G13" s="30">
        <v>58</v>
      </c>
      <c r="H13" s="30">
        <v>21</v>
      </c>
      <c r="I13" s="30">
        <v>5</v>
      </c>
      <c r="J13" s="30">
        <v>0</v>
      </c>
      <c r="K13" s="30">
        <v>1</v>
      </c>
      <c r="L13" s="30">
        <v>25</v>
      </c>
      <c r="M13" s="30">
        <v>2</v>
      </c>
      <c r="N13" s="30">
        <v>5</v>
      </c>
      <c r="O13" s="30">
        <v>0</v>
      </c>
      <c r="P13" s="30">
        <v>404</v>
      </c>
      <c r="Q13" s="30">
        <v>4</v>
      </c>
      <c r="R13" s="30">
        <v>552</v>
      </c>
      <c r="S13" s="30">
        <v>2</v>
      </c>
      <c r="T13" s="30">
        <v>0</v>
      </c>
      <c r="U13" s="30">
        <v>0</v>
      </c>
      <c r="V13" s="30">
        <v>1</v>
      </c>
      <c r="W13" s="30">
        <v>5</v>
      </c>
      <c r="X13" s="30">
        <v>0</v>
      </c>
      <c r="Y13" s="30">
        <v>0</v>
      </c>
    </row>
    <row r="14" spans="1:25" ht="112.5" customHeight="1" x14ac:dyDescent="0.25">
      <c r="A14" s="35">
        <v>4</v>
      </c>
      <c r="B14" s="36" t="s">
        <v>120</v>
      </c>
      <c r="C14" s="2" t="s">
        <v>13</v>
      </c>
      <c r="D14" s="51" t="s">
        <v>216</v>
      </c>
      <c r="E14" s="2" t="s">
        <v>239</v>
      </c>
      <c r="F14" s="30">
        <f t="shared" si="0"/>
        <v>62</v>
      </c>
      <c r="G14" s="30">
        <v>10</v>
      </c>
      <c r="H14" s="30">
        <v>18</v>
      </c>
      <c r="I14" s="30">
        <v>0</v>
      </c>
      <c r="J14" s="30">
        <v>9</v>
      </c>
      <c r="K14" s="30">
        <v>0</v>
      </c>
      <c r="L14" s="30">
        <v>4</v>
      </c>
      <c r="M14" s="30">
        <v>0</v>
      </c>
      <c r="N14" s="30">
        <v>0</v>
      </c>
      <c r="O14" s="30">
        <v>0</v>
      </c>
      <c r="P14" s="30">
        <v>2</v>
      </c>
      <c r="Q14" s="30">
        <v>3</v>
      </c>
      <c r="R14" s="30">
        <v>11</v>
      </c>
      <c r="S14" s="30">
        <v>0</v>
      </c>
      <c r="T14" s="30">
        <v>0</v>
      </c>
      <c r="U14" s="30">
        <v>4</v>
      </c>
      <c r="V14" s="30">
        <v>0</v>
      </c>
      <c r="W14" s="30">
        <v>1</v>
      </c>
      <c r="X14" s="30">
        <v>0</v>
      </c>
      <c r="Y14" s="30">
        <v>0</v>
      </c>
    </row>
    <row r="15" spans="1:25" ht="42" customHeight="1" x14ac:dyDescent="0.25">
      <c r="A15" s="35">
        <v>5</v>
      </c>
      <c r="B15" s="36" t="s">
        <v>162</v>
      </c>
      <c r="C15" s="2" t="s">
        <v>13</v>
      </c>
      <c r="D15" s="51" t="s">
        <v>216</v>
      </c>
      <c r="E15" s="2" t="s">
        <v>239</v>
      </c>
      <c r="F15" s="30">
        <f t="shared" si="0"/>
        <v>25</v>
      </c>
      <c r="G15" s="30">
        <v>6</v>
      </c>
      <c r="H15" s="30">
        <v>6</v>
      </c>
      <c r="I15" s="30">
        <v>1</v>
      </c>
      <c r="J15" s="30">
        <v>0</v>
      </c>
      <c r="K15" s="30">
        <v>0</v>
      </c>
      <c r="L15" s="30">
        <v>11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spans="1:25" ht="136.5" customHeight="1" x14ac:dyDescent="0.25">
      <c r="A16" s="35">
        <v>6</v>
      </c>
      <c r="B16" s="36" t="s">
        <v>118</v>
      </c>
      <c r="C16" s="2" t="s">
        <v>13</v>
      </c>
      <c r="D16" s="51" t="s">
        <v>216</v>
      </c>
      <c r="E16" s="2" t="s">
        <v>59</v>
      </c>
      <c r="F16" s="30">
        <f t="shared" si="0"/>
        <v>75</v>
      </c>
      <c r="G16" s="30">
        <v>5</v>
      </c>
      <c r="H16" s="30">
        <v>56</v>
      </c>
      <c r="I16" s="30">
        <v>0</v>
      </c>
      <c r="J16" s="30">
        <v>0</v>
      </c>
      <c r="K16" s="30">
        <v>0</v>
      </c>
      <c r="L16" s="30">
        <v>6</v>
      </c>
      <c r="M16" s="30">
        <v>1</v>
      </c>
      <c r="N16" s="30">
        <v>3</v>
      </c>
      <c r="O16" s="30">
        <v>0</v>
      </c>
      <c r="P16" s="30">
        <v>1</v>
      </c>
      <c r="Q16" s="30">
        <v>1</v>
      </c>
      <c r="R16" s="30">
        <v>0</v>
      </c>
      <c r="S16" s="30">
        <v>1</v>
      </c>
      <c r="T16" s="30">
        <v>0</v>
      </c>
      <c r="U16" s="30">
        <v>0</v>
      </c>
      <c r="V16" s="30">
        <v>0</v>
      </c>
      <c r="W16" s="30">
        <v>1</v>
      </c>
      <c r="X16" s="30">
        <v>0</v>
      </c>
      <c r="Y16" s="30">
        <v>0</v>
      </c>
    </row>
    <row r="17" spans="1:25" ht="45.75" customHeight="1" x14ac:dyDescent="0.25">
      <c r="A17" s="35">
        <v>7</v>
      </c>
      <c r="B17" s="34" t="s">
        <v>270</v>
      </c>
      <c r="C17" s="2" t="s">
        <v>13</v>
      </c>
      <c r="D17" s="51" t="s">
        <v>217</v>
      </c>
      <c r="E17" s="2" t="s">
        <v>239</v>
      </c>
      <c r="F17" s="30">
        <f t="shared" si="0"/>
        <v>35</v>
      </c>
      <c r="G17" s="30">
        <v>25</v>
      </c>
      <c r="H17" s="30">
        <v>7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3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5" ht="46.5" customHeight="1" x14ac:dyDescent="0.25">
      <c r="A18" s="35">
        <v>8</v>
      </c>
      <c r="B18" s="68" t="s">
        <v>274</v>
      </c>
      <c r="C18" s="2" t="s">
        <v>13</v>
      </c>
      <c r="D18" s="51" t="s">
        <v>217</v>
      </c>
      <c r="E18" s="2" t="s">
        <v>58</v>
      </c>
      <c r="F18" s="30">
        <f t="shared" si="0"/>
        <v>11</v>
      </c>
      <c r="G18" s="30">
        <v>0</v>
      </c>
      <c r="H18" s="30">
        <v>0</v>
      </c>
      <c r="I18" s="30">
        <v>0</v>
      </c>
      <c r="J18" s="30">
        <v>2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8</v>
      </c>
      <c r="V18" s="30">
        <v>0</v>
      </c>
      <c r="W18" s="30">
        <v>0</v>
      </c>
      <c r="X18" s="30">
        <v>0</v>
      </c>
      <c r="Y18" s="30">
        <v>0</v>
      </c>
    </row>
    <row r="19" spans="1:25" ht="45" customHeight="1" x14ac:dyDescent="0.25">
      <c r="A19" s="35">
        <v>9</v>
      </c>
      <c r="B19" s="68" t="s">
        <v>273</v>
      </c>
      <c r="C19" s="2" t="s">
        <v>13</v>
      </c>
      <c r="D19" s="51" t="s">
        <v>217</v>
      </c>
      <c r="E19" s="2" t="s">
        <v>58</v>
      </c>
      <c r="F19" s="30">
        <f t="shared" si="0"/>
        <v>6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5</v>
      </c>
      <c r="V19" s="30">
        <v>0</v>
      </c>
      <c r="W19" s="30">
        <v>1</v>
      </c>
      <c r="X19" s="30">
        <v>0</v>
      </c>
      <c r="Y19" s="30">
        <v>0</v>
      </c>
    </row>
    <row r="20" spans="1:25" ht="61.5" customHeight="1" x14ac:dyDescent="0.25">
      <c r="A20" s="35">
        <v>10</v>
      </c>
      <c r="B20" s="40" t="s">
        <v>272</v>
      </c>
      <c r="C20" s="2" t="s">
        <v>13</v>
      </c>
      <c r="D20" s="51" t="s">
        <v>217</v>
      </c>
      <c r="E20" s="2" t="s">
        <v>58</v>
      </c>
      <c r="F20" s="30">
        <f t="shared" si="0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</row>
    <row r="21" spans="1:25" ht="39" customHeight="1" x14ac:dyDescent="0.25">
      <c r="A21" s="35">
        <v>11</v>
      </c>
      <c r="B21" s="40" t="s">
        <v>271</v>
      </c>
      <c r="C21" s="2" t="s">
        <v>13</v>
      </c>
      <c r="D21" s="51" t="s">
        <v>217</v>
      </c>
      <c r="E21" s="2" t="s">
        <v>58</v>
      </c>
      <c r="F21" s="30">
        <f t="shared" si="0"/>
        <v>3</v>
      </c>
      <c r="G21" s="30">
        <v>1</v>
      </c>
      <c r="H21" s="30">
        <v>2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1:25" ht="36" customHeight="1" x14ac:dyDescent="0.25">
      <c r="A22" s="35">
        <v>12</v>
      </c>
      <c r="B22" s="36" t="s">
        <v>172</v>
      </c>
      <c r="C22" s="2" t="s">
        <v>13</v>
      </c>
      <c r="D22" s="51" t="s">
        <v>217</v>
      </c>
      <c r="E22" s="2" t="s">
        <v>58</v>
      </c>
      <c r="F22" s="30">
        <f t="shared" si="0"/>
        <v>37</v>
      </c>
      <c r="G22" s="30">
        <v>1</v>
      </c>
      <c r="H22" s="30">
        <v>13</v>
      </c>
      <c r="I22" s="30">
        <v>0</v>
      </c>
      <c r="J22" s="30">
        <v>2</v>
      </c>
      <c r="K22" s="30">
        <v>3</v>
      </c>
      <c r="L22" s="30">
        <v>0</v>
      </c>
      <c r="M22" s="30">
        <v>0</v>
      </c>
      <c r="N22" s="30">
        <v>9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7</v>
      </c>
      <c r="W22" s="30">
        <v>1</v>
      </c>
      <c r="X22" s="30">
        <v>0</v>
      </c>
      <c r="Y22" s="30">
        <v>1</v>
      </c>
    </row>
    <row r="23" spans="1:25" ht="41.25" customHeight="1" x14ac:dyDescent="0.25">
      <c r="A23" s="35">
        <v>13</v>
      </c>
      <c r="B23" s="36" t="s">
        <v>173</v>
      </c>
      <c r="C23" s="2" t="s">
        <v>13</v>
      </c>
      <c r="D23" s="51" t="s">
        <v>217</v>
      </c>
      <c r="E23" s="2" t="s">
        <v>58</v>
      </c>
      <c r="F23" s="30">
        <f t="shared" si="0"/>
        <v>1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1:25" s="15" customFormat="1" x14ac:dyDescent="0.25">
      <c r="A24" s="48"/>
      <c r="B24" s="37" t="s">
        <v>94</v>
      </c>
      <c r="C24" s="47"/>
      <c r="D24" s="53"/>
      <c r="E24" s="47"/>
      <c r="F24" s="50">
        <f>SUM(F11:F23)</f>
        <v>1485</v>
      </c>
      <c r="G24" s="50">
        <f>SUM(G11:G23)</f>
        <v>121</v>
      </c>
      <c r="H24" s="50">
        <f t="shared" ref="H24:Y24" si="1">SUM(H11:H23)</f>
        <v>211</v>
      </c>
      <c r="I24" s="50">
        <f t="shared" si="1"/>
        <v>6</v>
      </c>
      <c r="J24" s="50">
        <f t="shared" si="1"/>
        <v>13</v>
      </c>
      <c r="K24" s="50">
        <f t="shared" si="1"/>
        <v>4</v>
      </c>
      <c r="L24" s="50">
        <f t="shared" si="1"/>
        <v>51</v>
      </c>
      <c r="M24" s="50">
        <f t="shared" si="1"/>
        <v>8</v>
      </c>
      <c r="N24" s="50">
        <f t="shared" si="1"/>
        <v>22</v>
      </c>
      <c r="O24" s="50">
        <f t="shared" si="1"/>
        <v>3</v>
      </c>
      <c r="P24" s="50">
        <f t="shared" si="1"/>
        <v>407</v>
      </c>
      <c r="Q24" s="50">
        <f t="shared" si="1"/>
        <v>8</v>
      </c>
      <c r="R24" s="50">
        <f t="shared" si="1"/>
        <v>575</v>
      </c>
      <c r="S24" s="50">
        <f t="shared" si="1"/>
        <v>5</v>
      </c>
      <c r="T24" s="50">
        <f t="shared" si="1"/>
        <v>0</v>
      </c>
      <c r="U24" s="50">
        <f t="shared" si="1"/>
        <v>19</v>
      </c>
      <c r="V24" s="50">
        <f t="shared" si="1"/>
        <v>15</v>
      </c>
      <c r="W24" s="50">
        <f t="shared" si="1"/>
        <v>9</v>
      </c>
      <c r="X24" s="50">
        <f t="shared" si="1"/>
        <v>0</v>
      </c>
      <c r="Y24" s="50">
        <f t="shared" si="1"/>
        <v>8</v>
      </c>
    </row>
    <row r="25" spans="1:25" ht="15" customHeight="1" x14ac:dyDescent="0.25">
      <c r="A25" s="35"/>
      <c r="B25" s="187" t="s">
        <v>103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9"/>
    </row>
    <row r="26" spans="1:25" ht="110.25" customHeight="1" x14ac:dyDescent="0.25">
      <c r="A26" s="35">
        <v>14</v>
      </c>
      <c r="B26" s="38" t="s">
        <v>139</v>
      </c>
      <c r="C26" s="5" t="s">
        <v>156</v>
      </c>
      <c r="D26" s="51" t="s">
        <v>218</v>
      </c>
      <c r="E26" s="2" t="s">
        <v>59</v>
      </c>
      <c r="F26" s="30">
        <f>SUM(G26:Y26)</f>
        <v>67</v>
      </c>
      <c r="G26" s="30">
        <v>18</v>
      </c>
      <c r="H26" s="30">
        <v>4</v>
      </c>
      <c r="I26" s="30">
        <v>4</v>
      </c>
      <c r="J26" s="30">
        <v>5</v>
      </c>
      <c r="K26" s="30">
        <v>4</v>
      </c>
      <c r="L26" s="30">
        <v>6</v>
      </c>
      <c r="M26" s="30">
        <v>7</v>
      </c>
      <c r="N26" s="30">
        <v>12</v>
      </c>
      <c r="O26" s="30">
        <v>0</v>
      </c>
      <c r="P26" s="30">
        <v>0</v>
      </c>
      <c r="Q26" s="30">
        <v>0</v>
      </c>
      <c r="R26" s="30">
        <v>0</v>
      </c>
      <c r="S26" s="30">
        <v>4</v>
      </c>
      <c r="T26" s="30">
        <v>0</v>
      </c>
      <c r="U26" s="30">
        <v>2</v>
      </c>
      <c r="V26" s="30">
        <v>0</v>
      </c>
      <c r="W26" s="30">
        <v>1</v>
      </c>
      <c r="X26" s="30">
        <v>0</v>
      </c>
      <c r="Y26" s="30">
        <v>0</v>
      </c>
    </row>
    <row r="27" spans="1:25" s="15" customFormat="1" x14ac:dyDescent="0.25">
      <c r="A27" s="48"/>
      <c r="B27" s="37" t="s">
        <v>94</v>
      </c>
      <c r="C27" s="47"/>
      <c r="D27" s="53"/>
      <c r="E27" s="47"/>
      <c r="F27" s="50">
        <f>SUM(F26)</f>
        <v>67</v>
      </c>
      <c r="G27" s="50">
        <f t="shared" ref="G27:Y27" si="2">SUM(G26)</f>
        <v>18</v>
      </c>
      <c r="H27" s="50">
        <f t="shared" si="2"/>
        <v>4</v>
      </c>
      <c r="I27" s="50">
        <f t="shared" si="2"/>
        <v>4</v>
      </c>
      <c r="J27" s="50">
        <f t="shared" si="2"/>
        <v>5</v>
      </c>
      <c r="K27" s="50">
        <f t="shared" si="2"/>
        <v>4</v>
      </c>
      <c r="L27" s="50">
        <f t="shared" si="2"/>
        <v>6</v>
      </c>
      <c r="M27" s="50">
        <f t="shared" si="2"/>
        <v>7</v>
      </c>
      <c r="N27" s="50">
        <f t="shared" si="2"/>
        <v>12</v>
      </c>
      <c r="O27" s="50">
        <f t="shared" si="2"/>
        <v>0</v>
      </c>
      <c r="P27" s="50">
        <f t="shared" si="2"/>
        <v>0</v>
      </c>
      <c r="Q27" s="50">
        <f t="shared" si="2"/>
        <v>0</v>
      </c>
      <c r="R27" s="50">
        <f t="shared" si="2"/>
        <v>0</v>
      </c>
      <c r="S27" s="50">
        <f t="shared" si="2"/>
        <v>4</v>
      </c>
      <c r="T27" s="50">
        <f t="shared" si="2"/>
        <v>0</v>
      </c>
      <c r="U27" s="50">
        <f t="shared" si="2"/>
        <v>2</v>
      </c>
      <c r="V27" s="50">
        <f t="shared" si="2"/>
        <v>0</v>
      </c>
      <c r="W27" s="50">
        <f t="shared" si="2"/>
        <v>1</v>
      </c>
      <c r="X27" s="50">
        <f t="shared" si="2"/>
        <v>0</v>
      </c>
      <c r="Y27" s="50">
        <f t="shared" si="2"/>
        <v>0</v>
      </c>
    </row>
    <row r="28" spans="1:25" ht="15" customHeight="1" x14ac:dyDescent="0.25">
      <c r="A28" s="35"/>
      <c r="B28" s="187" t="s">
        <v>14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9"/>
    </row>
    <row r="29" spans="1:25" ht="34.5" customHeight="1" x14ac:dyDescent="0.25">
      <c r="A29" s="35">
        <v>15</v>
      </c>
      <c r="B29" s="38" t="s">
        <v>19</v>
      </c>
      <c r="C29" s="2" t="s">
        <v>13</v>
      </c>
      <c r="D29" s="51" t="s">
        <v>219</v>
      </c>
      <c r="E29" s="2" t="s">
        <v>58</v>
      </c>
      <c r="F29" s="30">
        <f t="shared" ref="F29:F64" si="3">SUM(G29:Y29)</f>
        <v>0</v>
      </c>
      <c r="G29" s="30">
        <v>0</v>
      </c>
      <c r="H29" s="2" t="s">
        <v>58</v>
      </c>
      <c r="I29" s="2" t="s">
        <v>58</v>
      </c>
      <c r="J29" s="2" t="s">
        <v>58</v>
      </c>
      <c r="K29" s="2" t="s">
        <v>58</v>
      </c>
      <c r="L29" s="2" t="s">
        <v>58</v>
      </c>
      <c r="M29" s="2" t="s">
        <v>58</v>
      </c>
      <c r="N29" s="2" t="s">
        <v>58</v>
      </c>
      <c r="O29" s="2" t="s">
        <v>58</v>
      </c>
      <c r="P29" s="2" t="s">
        <v>58</v>
      </c>
      <c r="Q29" s="2" t="s">
        <v>58</v>
      </c>
      <c r="R29" s="2" t="s">
        <v>58</v>
      </c>
      <c r="S29" s="2" t="s">
        <v>58</v>
      </c>
      <c r="T29" s="2" t="s">
        <v>58</v>
      </c>
      <c r="U29" s="2" t="s">
        <v>58</v>
      </c>
      <c r="V29" s="2" t="s">
        <v>58</v>
      </c>
      <c r="W29" s="2" t="s">
        <v>58</v>
      </c>
      <c r="X29" s="2" t="s">
        <v>58</v>
      </c>
      <c r="Y29" s="2" t="s">
        <v>58</v>
      </c>
    </row>
    <row r="30" spans="1:25" ht="57.75" customHeight="1" x14ac:dyDescent="0.25">
      <c r="A30" s="35">
        <v>16</v>
      </c>
      <c r="B30" s="38" t="s">
        <v>20</v>
      </c>
      <c r="C30" s="2" t="s">
        <v>13</v>
      </c>
      <c r="D30" s="51" t="s">
        <v>219</v>
      </c>
      <c r="E30" s="2" t="s">
        <v>58</v>
      </c>
      <c r="F30" s="30">
        <f t="shared" si="3"/>
        <v>0</v>
      </c>
      <c r="G30" s="30">
        <v>0</v>
      </c>
      <c r="H30" s="2" t="s">
        <v>58</v>
      </c>
      <c r="I30" s="2" t="s">
        <v>58</v>
      </c>
      <c r="J30" s="2" t="s">
        <v>58</v>
      </c>
      <c r="K30" s="2" t="s">
        <v>58</v>
      </c>
      <c r="L30" s="2" t="s">
        <v>58</v>
      </c>
      <c r="M30" s="2" t="s">
        <v>58</v>
      </c>
      <c r="N30" s="2" t="s">
        <v>58</v>
      </c>
      <c r="O30" s="2" t="s">
        <v>58</v>
      </c>
      <c r="P30" s="2" t="s">
        <v>58</v>
      </c>
      <c r="Q30" s="2" t="s">
        <v>58</v>
      </c>
      <c r="R30" s="2" t="s">
        <v>58</v>
      </c>
      <c r="S30" s="2" t="s">
        <v>58</v>
      </c>
      <c r="T30" s="2" t="s">
        <v>58</v>
      </c>
      <c r="U30" s="2" t="s">
        <v>58</v>
      </c>
      <c r="V30" s="2" t="s">
        <v>58</v>
      </c>
      <c r="W30" s="2" t="s">
        <v>58</v>
      </c>
      <c r="X30" s="2" t="s">
        <v>58</v>
      </c>
      <c r="Y30" s="2" t="s">
        <v>58</v>
      </c>
    </row>
    <row r="31" spans="1:25" ht="108.75" customHeight="1" x14ac:dyDescent="0.25">
      <c r="A31" s="35">
        <v>17</v>
      </c>
      <c r="B31" s="38" t="s">
        <v>21</v>
      </c>
      <c r="C31" s="2" t="s">
        <v>13</v>
      </c>
      <c r="D31" s="51" t="s">
        <v>219</v>
      </c>
      <c r="E31" s="2" t="s">
        <v>58</v>
      </c>
      <c r="F31" s="30">
        <f t="shared" si="3"/>
        <v>0</v>
      </c>
      <c r="G31" s="30">
        <v>0</v>
      </c>
      <c r="H31" s="2" t="s">
        <v>58</v>
      </c>
      <c r="I31" s="2" t="s">
        <v>58</v>
      </c>
      <c r="J31" s="2" t="s">
        <v>58</v>
      </c>
      <c r="K31" s="2" t="s">
        <v>58</v>
      </c>
      <c r="L31" s="2" t="s">
        <v>58</v>
      </c>
      <c r="M31" s="2" t="s">
        <v>58</v>
      </c>
      <c r="N31" s="2" t="s">
        <v>58</v>
      </c>
      <c r="O31" s="2" t="s">
        <v>58</v>
      </c>
      <c r="P31" s="2" t="s">
        <v>58</v>
      </c>
      <c r="Q31" s="2" t="s">
        <v>58</v>
      </c>
      <c r="R31" s="2" t="s">
        <v>58</v>
      </c>
      <c r="S31" s="2" t="s">
        <v>58</v>
      </c>
      <c r="T31" s="2" t="s">
        <v>58</v>
      </c>
      <c r="U31" s="2" t="s">
        <v>58</v>
      </c>
      <c r="V31" s="2" t="s">
        <v>58</v>
      </c>
      <c r="W31" s="2" t="s">
        <v>58</v>
      </c>
      <c r="X31" s="2" t="s">
        <v>58</v>
      </c>
      <c r="Y31" s="2" t="s">
        <v>58</v>
      </c>
    </row>
    <row r="32" spans="1:25" ht="79.5" customHeight="1" x14ac:dyDescent="0.25">
      <c r="A32" s="35">
        <v>18</v>
      </c>
      <c r="B32" s="38" t="s">
        <v>22</v>
      </c>
      <c r="C32" s="2" t="s">
        <v>13</v>
      </c>
      <c r="D32" s="51" t="s">
        <v>219</v>
      </c>
      <c r="E32" s="2" t="s">
        <v>58</v>
      </c>
      <c r="F32" s="30">
        <f t="shared" si="3"/>
        <v>0</v>
      </c>
      <c r="G32" s="30">
        <v>0</v>
      </c>
      <c r="H32" s="2" t="s">
        <v>58</v>
      </c>
      <c r="I32" s="2" t="s">
        <v>58</v>
      </c>
      <c r="J32" s="2" t="s">
        <v>58</v>
      </c>
      <c r="K32" s="2" t="s">
        <v>58</v>
      </c>
      <c r="L32" s="2" t="s">
        <v>58</v>
      </c>
      <c r="M32" s="2" t="s">
        <v>58</v>
      </c>
      <c r="N32" s="2" t="s">
        <v>58</v>
      </c>
      <c r="O32" s="2" t="s">
        <v>58</v>
      </c>
      <c r="P32" s="2" t="s">
        <v>58</v>
      </c>
      <c r="Q32" s="2" t="s">
        <v>58</v>
      </c>
      <c r="R32" s="2" t="s">
        <v>58</v>
      </c>
      <c r="S32" s="2" t="s">
        <v>58</v>
      </c>
      <c r="T32" s="2" t="s">
        <v>58</v>
      </c>
      <c r="U32" s="2" t="s">
        <v>58</v>
      </c>
      <c r="V32" s="2" t="s">
        <v>58</v>
      </c>
      <c r="W32" s="2" t="s">
        <v>58</v>
      </c>
      <c r="X32" s="2" t="s">
        <v>58</v>
      </c>
      <c r="Y32" s="2" t="s">
        <v>58</v>
      </c>
    </row>
    <row r="33" spans="1:25" ht="31.5" customHeight="1" x14ac:dyDescent="0.25">
      <c r="A33" s="35">
        <v>19</v>
      </c>
      <c r="B33" s="38" t="s">
        <v>23</v>
      </c>
      <c r="C33" s="2" t="s">
        <v>13</v>
      </c>
      <c r="D33" s="51" t="s">
        <v>219</v>
      </c>
      <c r="E33" s="2" t="s">
        <v>58</v>
      </c>
      <c r="F33" s="30">
        <f t="shared" si="3"/>
        <v>0</v>
      </c>
      <c r="G33" s="30">
        <v>0</v>
      </c>
      <c r="H33" s="2" t="s">
        <v>58</v>
      </c>
      <c r="I33" s="2" t="s">
        <v>58</v>
      </c>
      <c r="J33" s="2" t="s">
        <v>58</v>
      </c>
      <c r="K33" s="2" t="s">
        <v>58</v>
      </c>
      <c r="L33" s="2" t="s">
        <v>58</v>
      </c>
      <c r="M33" s="2" t="s">
        <v>58</v>
      </c>
      <c r="N33" s="2" t="s">
        <v>58</v>
      </c>
      <c r="O33" s="2" t="s">
        <v>58</v>
      </c>
      <c r="P33" s="2" t="s">
        <v>58</v>
      </c>
      <c r="Q33" s="2" t="s">
        <v>58</v>
      </c>
      <c r="R33" s="2" t="s">
        <v>58</v>
      </c>
      <c r="S33" s="2" t="s">
        <v>58</v>
      </c>
      <c r="T33" s="2" t="s">
        <v>58</v>
      </c>
      <c r="U33" s="2" t="s">
        <v>58</v>
      </c>
      <c r="V33" s="2" t="s">
        <v>58</v>
      </c>
      <c r="W33" s="2" t="s">
        <v>58</v>
      </c>
      <c r="X33" s="2" t="s">
        <v>58</v>
      </c>
      <c r="Y33" s="2" t="s">
        <v>58</v>
      </c>
    </row>
    <row r="34" spans="1:25" ht="70.5" customHeight="1" x14ac:dyDescent="0.25">
      <c r="A34" s="35">
        <v>20</v>
      </c>
      <c r="B34" s="38" t="s">
        <v>24</v>
      </c>
      <c r="C34" s="2" t="s">
        <v>13</v>
      </c>
      <c r="D34" s="51" t="s">
        <v>219</v>
      </c>
      <c r="E34" s="2" t="s">
        <v>58</v>
      </c>
      <c r="F34" s="30">
        <f t="shared" si="3"/>
        <v>0</v>
      </c>
      <c r="G34" s="30">
        <v>0</v>
      </c>
      <c r="H34" s="2" t="s">
        <v>58</v>
      </c>
      <c r="I34" s="2" t="s">
        <v>58</v>
      </c>
      <c r="J34" s="2" t="s">
        <v>58</v>
      </c>
      <c r="K34" s="2" t="s">
        <v>58</v>
      </c>
      <c r="L34" s="2" t="s">
        <v>58</v>
      </c>
      <c r="M34" s="2" t="s">
        <v>58</v>
      </c>
      <c r="N34" s="2" t="s">
        <v>58</v>
      </c>
      <c r="O34" s="2" t="s">
        <v>58</v>
      </c>
      <c r="P34" s="2" t="s">
        <v>58</v>
      </c>
      <c r="Q34" s="2" t="s">
        <v>58</v>
      </c>
      <c r="R34" s="2" t="s">
        <v>58</v>
      </c>
      <c r="S34" s="2" t="s">
        <v>58</v>
      </c>
      <c r="T34" s="2" t="s">
        <v>58</v>
      </c>
      <c r="U34" s="2" t="s">
        <v>58</v>
      </c>
      <c r="V34" s="2" t="s">
        <v>58</v>
      </c>
      <c r="W34" s="2" t="s">
        <v>58</v>
      </c>
      <c r="X34" s="2" t="s">
        <v>58</v>
      </c>
      <c r="Y34" s="2" t="s">
        <v>58</v>
      </c>
    </row>
    <row r="35" spans="1:25" s="15" customFormat="1" x14ac:dyDescent="0.25">
      <c r="A35" s="48"/>
      <c r="B35" s="37" t="s">
        <v>94</v>
      </c>
      <c r="C35" s="47"/>
      <c r="D35" s="53"/>
      <c r="E35" s="47"/>
      <c r="F35" s="50">
        <f>SUM(F29:F34)</f>
        <v>0</v>
      </c>
      <c r="G35" s="50">
        <f t="shared" ref="G35:Y35" si="4">SUM(G29:G34)</f>
        <v>0</v>
      </c>
      <c r="H35" s="50">
        <f t="shared" si="4"/>
        <v>0</v>
      </c>
      <c r="I35" s="50">
        <f t="shared" si="4"/>
        <v>0</v>
      </c>
      <c r="J35" s="50">
        <f t="shared" si="4"/>
        <v>0</v>
      </c>
      <c r="K35" s="50">
        <f t="shared" si="4"/>
        <v>0</v>
      </c>
      <c r="L35" s="50">
        <f t="shared" si="4"/>
        <v>0</v>
      </c>
      <c r="M35" s="50">
        <f t="shared" si="4"/>
        <v>0</v>
      </c>
      <c r="N35" s="50">
        <f t="shared" si="4"/>
        <v>0</v>
      </c>
      <c r="O35" s="50">
        <f t="shared" si="4"/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 t="shared" si="4"/>
        <v>0</v>
      </c>
      <c r="U35" s="50">
        <f t="shared" si="4"/>
        <v>0</v>
      </c>
      <c r="V35" s="50">
        <f t="shared" si="4"/>
        <v>0</v>
      </c>
      <c r="W35" s="50">
        <f t="shared" si="4"/>
        <v>0</v>
      </c>
      <c r="X35" s="50">
        <f t="shared" si="4"/>
        <v>0</v>
      </c>
      <c r="Y35" s="50">
        <f t="shared" si="4"/>
        <v>0</v>
      </c>
    </row>
    <row r="36" spans="1:25" ht="15" customHeight="1" x14ac:dyDescent="0.25">
      <c r="A36" s="35"/>
      <c r="B36" s="187" t="s">
        <v>15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9"/>
    </row>
    <row r="37" spans="1:25" ht="75" x14ac:dyDescent="0.25">
      <c r="A37" s="35">
        <v>21</v>
      </c>
      <c r="B37" s="34" t="s">
        <v>321</v>
      </c>
      <c r="C37" s="2" t="s">
        <v>13</v>
      </c>
      <c r="D37" s="51" t="s">
        <v>220</v>
      </c>
      <c r="E37" s="2" t="s">
        <v>59</v>
      </c>
      <c r="F37" s="30">
        <f t="shared" si="3"/>
        <v>1304</v>
      </c>
      <c r="G37" s="30">
        <v>529</v>
      </c>
      <c r="H37" s="30">
        <v>277</v>
      </c>
      <c r="I37" s="30">
        <v>36</v>
      </c>
      <c r="J37" s="30">
        <v>138</v>
      </c>
      <c r="K37" s="30">
        <v>2</v>
      </c>
      <c r="L37" s="30">
        <v>23</v>
      </c>
      <c r="M37" s="30">
        <v>12</v>
      </c>
      <c r="N37" s="30">
        <v>2</v>
      </c>
      <c r="O37" s="30">
        <v>20</v>
      </c>
      <c r="P37" s="30">
        <v>47</v>
      </c>
      <c r="Q37" s="30">
        <v>33</v>
      </c>
      <c r="R37" s="30">
        <v>23</v>
      </c>
      <c r="S37" s="30">
        <v>10</v>
      </c>
      <c r="T37" s="30">
        <v>76</v>
      </c>
      <c r="U37" s="30">
        <v>6</v>
      </c>
      <c r="V37" s="30">
        <v>62</v>
      </c>
      <c r="W37" s="30">
        <v>0</v>
      </c>
      <c r="X37" s="30">
        <v>0</v>
      </c>
      <c r="Y37" s="30">
        <v>8</v>
      </c>
    </row>
    <row r="38" spans="1:25" ht="60" x14ac:dyDescent="0.25">
      <c r="A38" s="35">
        <v>22</v>
      </c>
      <c r="B38" s="34" t="s">
        <v>322</v>
      </c>
      <c r="C38" s="2" t="s">
        <v>13</v>
      </c>
      <c r="D38" s="51" t="s">
        <v>220</v>
      </c>
      <c r="E38" s="2" t="s">
        <v>59</v>
      </c>
      <c r="F38" s="30">
        <f t="shared" si="3"/>
        <v>784</v>
      </c>
      <c r="G38" s="30">
        <v>117</v>
      </c>
      <c r="H38" s="30">
        <v>325</v>
      </c>
      <c r="I38" s="30">
        <v>30</v>
      </c>
      <c r="J38" s="30">
        <v>69</v>
      </c>
      <c r="K38" s="30">
        <v>0</v>
      </c>
      <c r="L38" s="30">
        <v>15</v>
      </c>
      <c r="M38" s="30">
        <v>9</v>
      </c>
      <c r="N38" s="30">
        <v>3</v>
      </c>
      <c r="O38" s="30">
        <v>81</v>
      </c>
      <c r="P38" s="30">
        <v>12</v>
      </c>
      <c r="Q38" s="30">
        <v>17</v>
      </c>
      <c r="R38" s="30">
        <v>6</v>
      </c>
      <c r="S38" s="30">
        <v>17</v>
      </c>
      <c r="T38" s="30">
        <v>19</v>
      </c>
      <c r="U38" s="30">
        <v>15</v>
      </c>
      <c r="V38" s="30">
        <v>44</v>
      </c>
      <c r="W38" s="30">
        <v>0</v>
      </c>
      <c r="X38" s="30">
        <v>0</v>
      </c>
      <c r="Y38" s="30">
        <v>5</v>
      </c>
    </row>
    <row r="39" spans="1:25" ht="60" x14ac:dyDescent="0.25">
      <c r="A39" s="35">
        <v>23</v>
      </c>
      <c r="B39" s="34" t="s">
        <v>323</v>
      </c>
      <c r="C39" s="2" t="s">
        <v>13</v>
      </c>
      <c r="D39" s="51" t="s">
        <v>220</v>
      </c>
      <c r="E39" s="2" t="s">
        <v>59</v>
      </c>
      <c r="F39" s="30">
        <f t="shared" si="3"/>
        <v>3722</v>
      </c>
      <c r="G39" s="30">
        <v>2318</v>
      </c>
      <c r="H39" s="30">
        <v>0</v>
      </c>
      <c r="I39" s="30">
        <v>82</v>
      </c>
      <c r="J39" s="30">
        <v>594</v>
      </c>
      <c r="K39" s="30">
        <v>1</v>
      </c>
      <c r="L39" s="30">
        <v>144</v>
      </c>
      <c r="M39" s="30">
        <v>5</v>
      </c>
      <c r="N39" s="30">
        <v>19</v>
      </c>
      <c r="O39" s="30">
        <v>75</v>
      </c>
      <c r="P39" s="30">
        <v>0</v>
      </c>
      <c r="Q39" s="30">
        <v>236</v>
      </c>
      <c r="R39" s="30">
        <v>0</v>
      </c>
      <c r="S39" s="30">
        <v>0</v>
      </c>
      <c r="T39" s="30">
        <v>23</v>
      </c>
      <c r="U39" s="30">
        <v>25</v>
      </c>
      <c r="V39" s="30">
        <v>169</v>
      </c>
      <c r="W39" s="30">
        <v>0</v>
      </c>
      <c r="X39" s="30">
        <v>0</v>
      </c>
      <c r="Y39" s="30">
        <v>31</v>
      </c>
    </row>
    <row r="40" spans="1:25" ht="30" x14ac:dyDescent="0.25">
      <c r="A40" s="35">
        <v>24</v>
      </c>
      <c r="B40" s="34" t="s">
        <v>324</v>
      </c>
      <c r="C40" s="5" t="s">
        <v>156</v>
      </c>
      <c r="D40" s="51" t="s">
        <v>220</v>
      </c>
      <c r="E40" s="2" t="s">
        <v>59</v>
      </c>
      <c r="F40" s="30">
        <f t="shared" si="3"/>
        <v>958</v>
      </c>
      <c r="G40" s="30">
        <v>718</v>
      </c>
      <c r="H40" s="30">
        <v>172</v>
      </c>
      <c r="I40" s="30">
        <v>2</v>
      </c>
      <c r="J40" s="30">
        <v>17</v>
      </c>
      <c r="K40" s="30">
        <v>0</v>
      </c>
      <c r="L40" s="30">
        <v>7</v>
      </c>
      <c r="M40" s="30">
        <v>0</v>
      </c>
      <c r="N40" s="30">
        <v>1</v>
      </c>
      <c r="O40" s="30">
        <v>0</v>
      </c>
      <c r="P40" s="30">
        <v>0</v>
      </c>
      <c r="Q40" s="30">
        <v>3</v>
      </c>
      <c r="R40" s="30">
        <v>0</v>
      </c>
      <c r="S40" s="30">
        <v>0</v>
      </c>
      <c r="T40" s="30">
        <v>8</v>
      </c>
      <c r="U40" s="30">
        <v>0</v>
      </c>
      <c r="V40" s="30">
        <v>4</v>
      </c>
      <c r="W40" s="30">
        <v>0</v>
      </c>
      <c r="X40" s="30">
        <v>0</v>
      </c>
      <c r="Y40" s="30">
        <v>26</v>
      </c>
    </row>
    <row r="41" spans="1:25" s="15" customFormat="1" x14ac:dyDescent="0.25">
      <c r="A41" s="48"/>
      <c r="B41" s="37" t="s">
        <v>94</v>
      </c>
      <c r="C41" s="47"/>
      <c r="D41" s="53"/>
      <c r="E41" s="47"/>
      <c r="F41" s="61">
        <f>SUM(F37:F40)</f>
        <v>6768</v>
      </c>
      <c r="G41" s="61">
        <f t="shared" ref="G41:Y41" si="5">SUM(G37:G40)</f>
        <v>3682</v>
      </c>
      <c r="H41" s="61">
        <f t="shared" si="5"/>
        <v>774</v>
      </c>
      <c r="I41" s="61">
        <f t="shared" si="5"/>
        <v>150</v>
      </c>
      <c r="J41" s="61">
        <f t="shared" si="5"/>
        <v>818</v>
      </c>
      <c r="K41" s="61">
        <f t="shared" si="5"/>
        <v>3</v>
      </c>
      <c r="L41" s="61">
        <f t="shared" si="5"/>
        <v>189</v>
      </c>
      <c r="M41" s="61">
        <f t="shared" si="5"/>
        <v>26</v>
      </c>
      <c r="N41" s="61">
        <f t="shared" si="5"/>
        <v>25</v>
      </c>
      <c r="O41" s="61">
        <f t="shared" si="5"/>
        <v>176</v>
      </c>
      <c r="P41" s="61">
        <f t="shared" si="5"/>
        <v>59</v>
      </c>
      <c r="Q41" s="61">
        <f t="shared" si="5"/>
        <v>289</v>
      </c>
      <c r="R41" s="61">
        <f t="shared" si="5"/>
        <v>29</v>
      </c>
      <c r="S41" s="61">
        <f t="shared" si="5"/>
        <v>27</v>
      </c>
      <c r="T41" s="61">
        <f t="shared" si="5"/>
        <v>126</v>
      </c>
      <c r="U41" s="61">
        <f t="shared" si="5"/>
        <v>46</v>
      </c>
      <c r="V41" s="61">
        <f t="shared" si="5"/>
        <v>279</v>
      </c>
      <c r="W41" s="61">
        <f t="shared" si="5"/>
        <v>0</v>
      </c>
      <c r="X41" s="61">
        <f t="shared" si="5"/>
        <v>0</v>
      </c>
      <c r="Y41" s="61">
        <f t="shared" si="5"/>
        <v>70</v>
      </c>
    </row>
    <row r="42" spans="1:25" ht="15" customHeight="1" x14ac:dyDescent="0.25">
      <c r="A42" s="35"/>
      <c r="B42" s="187" t="s">
        <v>17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9"/>
    </row>
    <row r="43" spans="1:25" ht="39" customHeight="1" x14ac:dyDescent="0.25">
      <c r="A43" s="35">
        <v>25</v>
      </c>
      <c r="B43" s="39" t="s">
        <v>121</v>
      </c>
      <c r="C43" s="2" t="s">
        <v>13</v>
      </c>
      <c r="D43" s="51" t="s">
        <v>221</v>
      </c>
      <c r="E43" s="2" t="s">
        <v>239</v>
      </c>
      <c r="F43" s="30">
        <f t="shared" si="3"/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</row>
    <row r="44" spans="1:25" ht="37.5" customHeight="1" x14ac:dyDescent="0.25">
      <c r="A44" s="35">
        <v>26</v>
      </c>
      <c r="B44" s="34" t="s">
        <v>326</v>
      </c>
      <c r="C44" s="2" t="s">
        <v>13</v>
      </c>
      <c r="D44" s="51" t="s">
        <v>221</v>
      </c>
      <c r="E44" s="2" t="s">
        <v>59</v>
      </c>
      <c r="F44" s="30">
        <f t="shared" si="3"/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</row>
    <row r="45" spans="1:25" ht="37.5" customHeight="1" x14ac:dyDescent="0.25">
      <c r="A45" s="35">
        <v>27</v>
      </c>
      <c r="B45" s="34" t="s">
        <v>327</v>
      </c>
      <c r="C45" s="2" t="s">
        <v>13</v>
      </c>
      <c r="D45" s="51" t="s">
        <v>221</v>
      </c>
      <c r="E45" s="2" t="s">
        <v>59</v>
      </c>
      <c r="F45" s="30">
        <f t="shared" si="3"/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</row>
    <row r="46" spans="1:25" ht="39" customHeight="1" x14ac:dyDescent="0.25">
      <c r="A46" s="35">
        <v>28</v>
      </c>
      <c r="B46" s="34" t="s">
        <v>328</v>
      </c>
      <c r="C46" s="2" t="s">
        <v>13</v>
      </c>
      <c r="D46" s="51" t="s">
        <v>221</v>
      </c>
      <c r="E46" s="2" t="s">
        <v>59</v>
      </c>
      <c r="F46" s="30">
        <f t="shared" si="3"/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</row>
    <row r="47" spans="1:25" s="15" customFormat="1" x14ac:dyDescent="0.25">
      <c r="A47" s="48"/>
      <c r="B47" s="37" t="s">
        <v>94</v>
      </c>
      <c r="C47" s="47"/>
      <c r="D47" s="53"/>
      <c r="E47" s="47"/>
      <c r="F47" s="50">
        <f>SUM(F43:F46)</f>
        <v>0</v>
      </c>
      <c r="G47" s="50">
        <f t="shared" ref="G47:Y47" si="6">SUM(G43:G46)</f>
        <v>0</v>
      </c>
      <c r="H47" s="50">
        <f t="shared" si="6"/>
        <v>0</v>
      </c>
      <c r="I47" s="50">
        <f t="shared" si="6"/>
        <v>0</v>
      </c>
      <c r="J47" s="50">
        <f t="shared" si="6"/>
        <v>0</v>
      </c>
      <c r="K47" s="50">
        <f t="shared" si="6"/>
        <v>0</v>
      </c>
      <c r="L47" s="50">
        <f t="shared" si="6"/>
        <v>0</v>
      </c>
      <c r="M47" s="50">
        <f t="shared" si="6"/>
        <v>0</v>
      </c>
      <c r="N47" s="50">
        <f t="shared" si="6"/>
        <v>0</v>
      </c>
      <c r="O47" s="50">
        <f t="shared" si="6"/>
        <v>0</v>
      </c>
      <c r="P47" s="50">
        <f t="shared" si="6"/>
        <v>0</v>
      </c>
      <c r="Q47" s="50">
        <f t="shared" si="6"/>
        <v>0</v>
      </c>
      <c r="R47" s="50">
        <f t="shared" si="6"/>
        <v>0</v>
      </c>
      <c r="S47" s="50">
        <f t="shared" si="6"/>
        <v>0</v>
      </c>
      <c r="T47" s="50">
        <f t="shared" si="6"/>
        <v>0</v>
      </c>
      <c r="U47" s="50">
        <f t="shared" si="6"/>
        <v>0</v>
      </c>
      <c r="V47" s="50">
        <f t="shared" si="6"/>
        <v>0</v>
      </c>
      <c r="W47" s="50">
        <f t="shared" si="6"/>
        <v>0</v>
      </c>
      <c r="X47" s="50">
        <f t="shared" si="6"/>
        <v>0</v>
      </c>
      <c r="Y47" s="50">
        <f t="shared" si="6"/>
        <v>0</v>
      </c>
    </row>
    <row r="48" spans="1:25" ht="27" customHeight="1" x14ac:dyDescent="0.25">
      <c r="A48" s="35"/>
      <c r="B48" s="187" t="s">
        <v>174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/>
    </row>
    <row r="49" spans="1:25" ht="52.5" customHeight="1" x14ac:dyDescent="0.25">
      <c r="A49" s="35">
        <v>29</v>
      </c>
      <c r="B49" s="38" t="s">
        <v>175</v>
      </c>
      <c r="C49" s="2" t="s">
        <v>13</v>
      </c>
      <c r="D49" s="49" t="s">
        <v>222</v>
      </c>
      <c r="E49" s="3">
        <v>1</v>
      </c>
      <c r="F49" s="30">
        <f t="shared" si="3"/>
        <v>36565</v>
      </c>
      <c r="G49" s="30">
        <v>5529</v>
      </c>
      <c r="H49" s="30">
        <v>5684</v>
      </c>
      <c r="I49" s="30">
        <v>4672</v>
      </c>
      <c r="J49" s="30">
        <v>3115</v>
      </c>
      <c r="K49" s="30">
        <v>2694</v>
      </c>
      <c r="L49" s="30">
        <v>1993</v>
      </c>
      <c r="M49" s="30">
        <v>3295</v>
      </c>
      <c r="N49" s="30">
        <v>3617</v>
      </c>
      <c r="O49" s="30">
        <v>84</v>
      </c>
      <c r="P49" s="30">
        <v>520</v>
      </c>
      <c r="Q49" s="30">
        <v>87</v>
      </c>
      <c r="R49" s="30">
        <v>968</v>
      </c>
      <c r="S49" s="30">
        <v>2235</v>
      </c>
      <c r="T49" s="30">
        <v>111</v>
      </c>
      <c r="U49" s="30">
        <v>131</v>
      </c>
      <c r="V49" s="30">
        <v>4</v>
      </c>
      <c r="W49" s="30">
        <v>370</v>
      </c>
      <c r="X49" s="30">
        <v>551</v>
      </c>
      <c r="Y49" s="30">
        <v>905</v>
      </c>
    </row>
    <row r="50" spans="1:25" ht="45.75" customHeight="1" x14ac:dyDescent="0.25">
      <c r="A50" s="35">
        <v>30</v>
      </c>
      <c r="B50" s="38" t="s">
        <v>176</v>
      </c>
      <c r="C50" s="2" t="s">
        <v>13</v>
      </c>
      <c r="D50" s="49" t="s">
        <v>222</v>
      </c>
      <c r="E50" s="3">
        <v>1</v>
      </c>
      <c r="F50" s="30">
        <f t="shared" si="3"/>
        <v>5458</v>
      </c>
      <c r="G50" s="30">
        <v>446</v>
      </c>
      <c r="H50" s="30">
        <v>624</v>
      </c>
      <c r="I50" s="30">
        <v>861</v>
      </c>
      <c r="J50" s="30">
        <v>881</v>
      </c>
      <c r="K50" s="30">
        <v>291</v>
      </c>
      <c r="L50" s="30">
        <v>629</v>
      </c>
      <c r="M50" s="30">
        <v>171</v>
      </c>
      <c r="N50" s="30">
        <v>575</v>
      </c>
      <c r="O50" s="30">
        <v>10</v>
      </c>
      <c r="P50" s="30">
        <v>139</v>
      </c>
      <c r="Q50" s="30">
        <v>6</v>
      </c>
      <c r="R50" s="30">
        <v>30</v>
      </c>
      <c r="S50" s="30">
        <v>324</v>
      </c>
      <c r="T50" s="30">
        <v>0</v>
      </c>
      <c r="U50" s="30">
        <v>0</v>
      </c>
      <c r="V50" s="30">
        <v>40</v>
      </c>
      <c r="W50" s="30">
        <v>11</v>
      </c>
      <c r="X50" s="30">
        <v>134</v>
      </c>
      <c r="Y50" s="30">
        <v>286</v>
      </c>
    </row>
    <row r="51" spans="1:25" ht="63" customHeight="1" x14ac:dyDescent="0.25">
      <c r="A51" s="35">
        <v>31</v>
      </c>
      <c r="B51" s="38" t="s">
        <v>177</v>
      </c>
      <c r="C51" s="2" t="s">
        <v>13</v>
      </c>
      <c r="D51" s="49" t="s">
        <v>222</v>
      </c>
      <c r="E51" s="3">
        <v>3</v>
      </c>
      <c r="F51" s="30">
        <f t="shared" si="3"/>
        <v>10559</v>
      </c>
      <c r="G51" s="30">
        <v>1394</v>
      </c>
      <c r="H51" s="30">
        <v>1142</v>
      </c>
      <c r="I51" s="30">
        <v>1057</v>
      </c>
      <c r="J51" s="30">
        <v>1080</v>
      </c>
      <c r="K51" s="30">
        <v>368</v>
      </c>
      <c r="L51" s="30">
        <v>1244</v>
      </c>
      <c r="M51" s="30">
        <v>934</v>
      </c>
      <c r="N51" s="30">
        <v>2142</v>
      </c>
      <c r="O51" s="30">
        <v>37</v>
      </c>
      <c r="P51" s="30">
        <v>123</v>
      </c>
      <c r="Q51" s="30">
        <v>12</v>
      </c>
      <c r="R51" s="30">
        <v>121</v>
      </c>
      <c r="S51" s="30">
        <v>310</v>
      </c>
      <c r="T51" s="30">
        <v>13</v>
      </c>
      <c r="U51" s="30">
        <v>57</v>
      </c>
      <c r="V51" s="30">
        <v>13</v>
      </c>
      <c r="W51" s="30">
        <v>12</v>
      </c>
      <c r="X51" s="30">
        <v>92</v>
      </c>
      <c r="Y51" s="30">
        <v>408</v>
      </c>
    </row>
    <row r="52" spans="1:25" ht="75" x14ac:dyDescent="0.25">
      <c r="A52" s="35">
        <v>32</v>
      </c>
      <c r="B52" s="38" t="s">
        <v>178</v>
      </c>
      <c r="C52" s="2" t="s">
        <v>13</v>
      </c>
      <c r="D52" s="49" t="s">
        <v>222</v>
      </c>
      <c r="E52" s="3">
        <v>3</v>
      </c>
      <c r="F52" s="30">
        <f t="shared" si="3"/>
        <v>14237</v>
      </c>
      <c r="G52" s="30">
        <v>1343</v>
      </c>
      <c r="H52" s="30">
        <v>1842</v>
      </c>
      <c r="I52" s="30">
        <v>3407</v>
      </c>
      <c r="J52" s="30">
        <v>2272</v>
      </c>
      <c r="K52" s="30">
        <v>810</v>
      </c>
      <c r="L52" s="30">
        <v>337</v>
      </c>
      <c r="M52" s="30">
        <v>1976</v>
      </c>
      <c r="N52" s="30">
        <v>1052</v>
      </c>
      <c r="O52" s="30">
        <v>65</v>
      </c>
      <c r="P52" s="30">
        <v>28</v>
      </c>
      <c r="Q52" s="30">
        <v>12</v>
      </c>
      <c r="R52" s="30">
        <v>259</v>
      </c>
      <c r="S52" s="30">
        <v>452</v>
      </c>
      <c r="T52" s="30">
        <v>42</v>
      </c>
      <c r="U52" s="30">
        <v>44</v>
      </c>
      <c r="V52" s="30">
        <v>23</v>
      </c>
      <c r="W52" s="30">
        <v>0</v>
      </c>
      <c r="X52" s="30">
        <v>0</v>
      </c>
      <c r="Y52" s="30">
        <v>273</v>
      </c>
    </row>
    <row r="53" spans="1:25" s="15" customFormat="1" x14ac:dyDescent="0.25">
      <c r="A53" s="48"/>
      <c r="B53" s="37" t="s">
        <v>94</v>
      </c>
      <c r="C53" s="47"/>
      <c r="D53" s="53"/>
      <c r="E53" s="17"/>
      <c r="F53" s="61">
        <f>SUM(F49:F52)</f>
        <v>66819</v>
      </c>
      <c r="G53" s="61">
        <f t="shared" ref="G53:Y53" si="7">SUM(G49:G52)</f>
        <v>8712</v>
      </c>
      <c r="H53" s="61">
        <f t="shared" si="7"/>
        <v>9292</v>
      </c>
      <c r="I53" s="61">
        <f t="shared" si="7"/>
        <v>9997</v>
      </c>
      <c r="J53" s="61">
        <f t="shared" si="7"/>
        <v>7348</v>
      </c>
      <c r="K53" s="61">
        <f t="shared" si="7"/>
        <v>4163</v>
      </c>
      <c r="L53" s="61">
        <f t="shared" si="7"/>
        <v>4203</v>
      </c>
      <c r="M53" s="61">
        <f t="shared" si="7"/>
        <v>6376</v>
      </c>
      <c r="N53" s="61">
        <f t="shared" si="7"/>
        <v>7386</v>
      </c>
      <c r="O53" s="61">
        <f t="shared" si="7"/>
        <v>196</v>
      </c>
      <c r="P53" s="61">
        <f t="shared" si="7"/>
        <v>810</v>
      </c>
      <c r="Q53" s="61">
        <f t="shared" si="7"/>
        <v>117</v>
      </c>
      <c r="R53" s="61">
        <f t="shared" si="7"/>
        <v>1378</v>
      </c>
      <c r="S53" s="61">
        <f t="shared" si="7"/>
        <v>3321</v>
      </c>
      <c r="T53" s="61">
        <f t="shared" si="7"/>
        <v>166</v>
      </c>
      <c r="U53" s="61">
        <f t="shared" si="7"/>
        <v>232</v>
      </c>
      <c r="V53" s="61">
        <f t="shared" si="7"/>
        <v>80</v>
      </c>
      <c r="W53" s="61">
        <f t="shared" si="7"/>
        <v>393</v>
      </c>
      <c r="X53" s="61">
        <f t="shared" si="7"/>
        <v>777</v>
      </c>
      <c r="Y53" s="61">
        <f t="shared" si="7"/>
        <v>1872</v>
      </c>
    </row>
    <row r="54" spans="1:25" ht="15" customHeight="1" x14ac:dyDescent="0.25">
      <c r="A54" s="35"/>
      <c r="B54" s="187" t="s">
        <v>141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9"/>
    </row>
    <row r="55" spans="1:25" ht="45" x14ac:dyDescent="0.25">
      <c r="A55" s="35">
        <v>33</v>
      </c>
      <c r="B55" s="38" t="s">
        <v>105</v>
      </c>
      <c r="C55" s="2" t="s">
        <v>13</v>
      </c>
      <c r="D55" s="49" t="s">
        <v>223</v>
      </c>
      <c r="E55" s="3">
        <v>3</v>
      </c>
      <c r="F55" s="30">
        <f>SUM(G55:Y55)</f>
        <v>91</v>
      </c>
      <c r="G55" s="30">
        <v>0</v>
      </c>
      <c r="H55" s="30">
        <v>10</v>
      </c>
      <c r="I55" s="30">
        <v>3</v>
      </c>
      <c r="J55" s="30">
        <v>1</v>
      </c>
      <c r="K55" s="30">
        <v>1</v>
      </c>
      <c r="L55" s="30">
        <v>6</v>
      </c>
      <c r="M55" s="30">
        <v>0</v>
      </c>
      <c r="N55" s="30">
        <v>18</v>
      </c>
      <c r="O55" s="30">
        <v>26</v>
      </c>
      <c r="P55" s="30">
        <v>0</v>
      </c>
      <c r="Q55" s="30">
        <v>0</v>
      </c>
      <c r="R55" s="30">
        <v>0</v>
      </c>
      <c r="S55" s="30">
        <v>3</v>
      </c>
      <c r="T55" s="30">
        <v>0</v>
      </c>
      <c r="U55" s="30">
        <v>0</v>
      </c>
      <c r="V55" s="30">
        <v>12</v>
      </c>
      <c r="W55" s="30">
        <v>11</v>
      </c>
      <c r="X55" s="30">
        <v>0</v>
      </c>
      <c r="Y55" s="30">
        <v>0</v>
      </c>
    </row>
    <row r="56" spans="1:25" s="15" customFormat="1" x14ac:dyDescent="0.25">
      <c r="A56" s="48"/>
      <c r="B56" s="37" t="s">
        <v>94</v>
      </c>
      <c r="C56" s="47"/>
      <c r="D56" s="53"/>
      <c r="E56" s="17"/>
      <c r="F56" s="50">
        <f>SUM(F55)</f>
        <v>91</v>
      </c>
      <c r="G56" s="50">
        <f t="shared" ref="G56:Y56" si="8">SUM(G55)</f>
        <v>0</v>
      </c>
      <c r="H56" s="50">
        <f t="shared" si="8"/>
        <v>10</v>
      </c>
      <c r="I56" s="50">
        <f t="shared" si="8"/>
        <v>3</v>
      </c>
      <c r="J56" s="50">
        <f t="shared" si="8"/>
        <v>1</v>
      </c>
      <c r="K56" s="50">
        <f t="shared" si="8"/>
        <v>1</v>
      </c>
      <c r="L56" s="50">
        <f t="shared" si="8"/>
        <v>6</v>
      </c>
      <c r="M56" s="50">
        <f t="shared" si="8"/>
        <v>0</v>
      </c>
      <c r="N56" s="50">
        <f t="shared" si="8"/>
        <v>18</v>
      </c>
      <c r="O56" s="50">
        <f t="shared" si="8"/>
        <v>26</v>
      </c>
      <c r="P56" s="50">
        <f t="shared" si="8"/>
        <v>0</v>
      </c>
      <c r="Q56" s="50">
        <f t="shared" si="8"/>
        <v>0</v>
      </c>
      <c r="R56" s="50">
        <f t="shared" si="8"/>
        <v>0</v>
      </c>
      <c r="S56" s="50">
        <f t="shared" si="8"/>
        <v>3</v>
      </c>
      <c r="T56" s="50">
        <f t="shared" si="8"/>
        <v>0</v>
      </c>
      <c r="U56" s="50">
        <f t="shared" si="8"/>
        <v>0</v>
      </c>
      <c r="V56" s="50">
        <f t="shared" si="8"/>
        <v>12</v>
      </c>
      <c r="W56" s="50">
        <f t="shared" si="8"/>
        <v>11</v>
      </c>
      <c r="X56" s="50">
        <f t="shared" si="8"/>
        <v>0</v>
      </c>
      <c r="Y56" s="50">
        <f t="shared" si="8"/>
        <v>0</v>
      </c>
    </row>
    <row r="57" spans="1:25" ht="15" customHeight="1" x14ac:dyDescent="0.25">
      <c r="A57" s="35"/>
      <c r="B57" s="187" t="s">
        <v>88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9"/>
    </row>
    <row r="58" spans="1:25" ht="36.75" customHeight="1" x14ac:dyDescent="0.25">
      <c r="A58" s="35">
        <v>34</v>
      </c>
      <c r="B58" s="38" t="s">
        <v>89</v>
      </c>
      <c r="C58" s="2" t="s">
        <v>13</v>
      </c>
      <c r="D58" s="51" t="s">
        <v>224</v>
      </c>
      <c r="E58" s="3">
        <v>3</v>
      </c>
      <c r="F58" s="30">
        <f t="shared" si="3"/>
        <v>272</v>
      </c>
      <c r="G58" s="30">
        <v>1</v>
      </c>
      <c r="H58" s="30">
        <v>24</v>
      </c>
      <c r="I58" s="30">
        <v>8</v>
      </c>
      <c r="J58" s="30">
        <v>10</v>
      </c>
      <c r="K58" s="30">
        <v>14</v>
      </c>
      <c r="L58" s="30">
        <v>27</v>
      </c>
      <c r="M58" s="30">
        <v>4</v>
      </c>
      <c r="N58" s="30">
        <v>29</v>
      </c>
      <c r="O58" s="30">
        <v>49</v>
      </c>
      <c r="P58" s="30">
        <v>7</v>
      </c>
      <c r="Q58" s="30">
        <v>4</v>
      </c>
      <c r="R58" s="30">
        <v>6</v>
      </c>
      <c r="S58" s="30">
        <v>4</v>
      </c>
      <c r="T58" s="30">
        <v>0</v>
      </c>
      <c r="U58" s="30">
        <v>13</v>
      </c>
      <c r="V58" s="30">
        <v>23</v>
      </c>
      <c r="W58" s="30">
        <v>11</v>
      </c>
      <c r="X58" s="30">
        <v>0</v>
      </c>
      <c r="Y58" s="30">
        <v>38</v>
      </c>
    </row>
    <row r="59" spans="1:25" ht="45.75" customHeight="1" x14ac:dyDescent="0.25">
      <c r="A59" s="35">
        <v>35</v>
      </c>
      <c r="B59" s="40" t="s">
        <v>152</v>
      </c>
      <c r="C59" s="2" t="s">
        <v>157</v>
      </c>
      <c r="D59" s="51" t="s">
        <v>225</v>
      </c>
      <c r="E59" s="3">
        <v>1</v>
      </c>
      <c r="F59" s="30">
        <f t="shared" si="3"/>
        <v>5793</v>
      </c>
      <c r="G59" s="30">
        <v>792</v>
      </c>
      <c r="H59" s="30">
        <v>1634</v>
      </c>
      <c r="I59" s="30">
        <v>403</v>
      </c>
      <c r="J59" s="30">
        <v>780</v>
      </c>
      <c r="K59" s="30">
        <v>608</v>
      </c>
      <c r="L59" s="30">
        <v>157</v>
      </c>
      <c r="M59" s="30">
        <v>129</v>
      </c>
      <c r="N59" s="30">
        <v>590</v>
      </c>
      <c r="O59" s="30">
        <v>131</v>
      </c>
      <c r="P59" s="30">
        <v>46</v>
      </c>
      <c r="Q59" s="30">
        <v>8</v>
      </c>
      <c r="R59" s="30">
        <v>14</v>
      </c>
      <c r="S59" s="30">
        <v>202</v>
      </c>
      <c r="T59" s="30">
        <v>133</v>
      </c>
      <c r="U59" s="30">
        <v>43</v>
      </c>
      <c r="V59" s="30">
        <v>45</v>
      </c>
      <c r="W59" s="30">
        <v>19</v>
      </c>
      <c r="X59" s="30">
        <v>0</v>
      </c>
      <c r="Y59" s="30">
        <v>59</v>
      </c>
    </row>
    <row r="60" spans="1:25" s="60" customFormat="1" x14ac:dyDescent="0.25">
      <c r="A60" s="48"/>
      <c r="B60" s="37" t="s">
        <v>94</v>
      </c>
      <c r="C60" s="47"/>
      <c r="D60" s="53"/>
      <c r="E60" s="17"/>
      <c r="F60" s="62">
        <f>SUM(F58:F59)</f>
        <v>6065</v>
      </c>
      <c r="G60" s="62">
        <f t="shared" ref="G60:Y60" si="9">SUM(G58:G59)</f>
        <v>793</v>
      </c>
      <c r="H60" s="62">
        <f t="shared" si="9"/>
        <v>1658</v>
      </c>
      <c r="I60" s="62">
        <f t="shared" si="9"/>
        <v>411</v>
      </c>
      <c r="J60" s="62">
        <f t="shared" si="9"/>
        <v>790</v>
      </c>
      <c r="K60" s="62">
        <f t="shared" si="9"/>
        <v>622</v>
      </c>
      <c r="L60" s="62">
        <f t="shared" si="9"/>
        <v>184</v>
      </c>
      <c r="M60" s="62">
        <f t="shared" si="9"/>
        <v>133</v>
      </c>
      <c r="N60" s="62">
        <f t="shared" si="9"/>
        <v>619</v>
      </c>
      <c r="O60" s="62">
        <f t="shared" si="9"/>
        <v>180</v>
      </c>
      <c r="P60" s="62">
        <f t="shared" si="9"/>
        <v>53</v>
      </c>
      <c r="Q60" s="62">
        <f t="shared" si="9"/>
        <v>12</v>
      </c>
      <c r="R60" s="62">
        <f t="shared" si="9"/>
        <v>20</v>
      </c>
      <c r="S60" s="62">
        <f t="shared" si="9"/>
        <v>206</v>
      </c>
      <c r="T60" s="62">
        <f t="shared" si="9"/>
        <v>133</v>
      </c>
      <c r="U60" s="62">
        <f t="shared" si="9"/>
        <v>56</v>
      </c>
      <c r="V60" s="62">
        <f t="shared" si="9"/>
        <v>68</v>
      </c>
      <c r="W60" s="62">
        <f t="shared" si="9"/>
        <v>30</v>
      </c>
      <c r="X60" s="62">
        <f t="shared" si="9"/>
        <v>0</v>
      </c>
      <c r="Y60" s="62">
        <f t="shared" si="9"/>
        <v>97</v>
      </c>
    </row>
    <row r="61" spans="1:25" ht="15" customHeight="1" x14ac:dyDescent="0.25">
      <c r="A61" s="35"/>
      <c r="B61" s="187" t="s">
        <v>92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9"/>
    </row>
    <row r="62" spans="1:25" ht="65.25" customHeight="1" x14ac:dyDescent="0.25">
      <c r="A62" s="35">
        <v>36</v>
      </c>
      <c r="B62" s="38" t="s">
        <v>122</v>
      </c>
      <c r="C62" s="5" t="s">
        <v>156</v>
      </c>
      <c r="D62" s="51" t="s">
        <v>226</v>
      </c>
      <c r="E62" s="3" t="s">
        <v>58</v>
      </c>
      <c r="F62" s="30">
        <f t="shared" si="3"/>
        <v>0</v>
      </c>
      <c r="G62" s="30">
        <v>0</v>
      </c>
      <c r="H62" s="2" t="s">
        <v>58</v>
      </c>
      <c r="I62" s="2" t="s">
        <v>58</v>
      </c>
      <c r="J62" s="2" t="s">
        <v>58</v>
      </c>
      <c r="K62" s="2" t="s">
        <v>58</v>
      </c>
      <c r="L62" s="2" t="s">
        <v>58</v>
      </c>
      <c r="M62" s="2" t="s">
        <v>58</v>
      </c>
      <c r="N62" s="2" t="s">
        <v>58</v>
      </c>
      <c r="O62" s="2" t="s">
        <v>58</v>
      </c>
      <c r="P62" s="2" t="s">
        <v>58</v>
      </c>
      <c r="Q62" s="2" t="s">
        <v>58</v>
      </c>
      <c r="R62" s="2" t="s">
        <v>58</v>
      </c>
      <c r="S62" s="2" t="s">
        <v>58</v>
      </c>
      <c r="T62" s="2" t="s">
        <v>58</v>
      </c>
      <c r="U62" s="2" t="s">
        <v>58</v>
      </c>
      <c r="V62" s="2" t="s">
        <v>58</v>
      </c>
      <c r="W62" s="2" t="s">
        <v>58</v>
      </c>
      <c r="X62" s="2" t="s">
        <v>58</v>
      </c>
      <c r="Y62" s="2" t="s">
        <v>58</v>
      </c>
    </row>
    <row r="63" spans="1:25" ht="29.25" customHeight="1" x14ac:dyDescent="0.25">
      <c r="A63" s="35">
        <v>37</v>
      </c>
      <c r="B63" s="41" t="s">
        <v>90</v>
      </c>
      <c r="C63" s="5" t="s">
        <v>156</v>
      </c>
      <c r="D63" s="51" t="s">
        <v>226</v>
      </c>
      <c r="E63" s="3" t="s">
        <v>58</v>
      </c>
      <c r="F63" s="30">
        <f t="shared" si="3"/>
        <v>0</v>
      </c>
      <c r="G63" s="30">
        <v>0</v>
      </c>
      <c r="H63" s="2" t="s">
        <v>58</v>
      </c>
      <c r="I63" s="2" t="s">
        <v>58</v>
      </c>
      <c r="J63" s="2" t="s">
        <v>58</v>
      </c>
      <c r="K63" s="2" t="s">
        <v>58</v>
      </c>
      <c r="L63" s="2" t="s">
        <v>58</v>
      </c>
      <c r="M63" s="2" t="s">
        <v>58</v>
      </c>
      <c r="N63" s="2" t="s">
        <v>58</v>
      </c>
      <c r="O63" s="2" t="s">
        <v>58</v>
      </c>
      <c r="P63" s="2" t="s">
        <v>58</v>
      </c>
      <c r="Q63" s="2" t="s">
        <v>58</v>
      </c>
      <c r="R63" s="2" t="s">
        <v>58</v>
      </c>
      <c r="S63" s="2" t="s">
        <v>58</v>
      </c>
      <c r="T63" s="2" t="s">
        <v>58</v>
      </c>
      <c r="U63" s="2" t="s">
        <v>58</v>
      </c>
      <c r="V63" s="2" t="s">
        <v>58</v>
      </c>
      <c r="W63" s="2" t="s">
        <v>58</v>
      </c>
      <c r="X63" s="2" t="s">
        <v>58</v>
      </c>
      <c r="Y63" s="2" t="s">
        <v>58</v>
      </c>
    </row>
    <row r="64" spans="1:25" ht="61.5" customHeight="1" x14ac:dyDescent="0.25">
      <c r="A64" s="35">
        <v>38</v>
      </c>
      <c r="B64" s="41" t="s">
        <v>91</v>
      </c>
      <c r="C64" s="5" t="s">
        <v>156</v>
      </c>
      <c r="D64" s="51" t="s">
        <v>226</v>
      </c>
      <c r="E64" s="3" t="s">
        <v>58</v>
      </c>
      <c r="F64" s="30">
        <f t="shared" si="3"/>
        <v>0</v>
      </c>
      <c r="G64" s="30">
        <v>0</v>
      </c>
      <c r="H64" s="2" t="s">
        <v>58</v>
      </c>
      <c r="I64" s="2" t="s">
        <v>58</v>
      </c>
      <c r="J64" s="2" t="s">
        <v>58</v>
      </c>
      <c r="K64" s="2" t="s">
        <v>58</v>
      </c>
      <c r="L64" s="2" t="s">
        <v>58</v>
      </c>
      <c r="M64" s="2" t="s">
        <v>58</v>
      </c>
      <c r="N64" s="2" t="s">
        <v>58</v>
      </c>
      <c r="O64" s="2" t="s">
        <v>58</v>
      </c>
      <c r="P64" s="2" t="s">
        <v>58</v>
      </c>
      <c r="Q64" s="2" t="s">
        <v>58</v>
      </c>
      <c r="R64" s="2" t="s">
        <v>58</v>
      </c>
      <c r="S64" s="2" t="s">
        <v>58</v>
      </c>
      <c r="T64" s="2" t="s">
        <v>58</v>
      </c>
      <c r="U64" s="2" t="s">
        <v>58</v>
      </c>
      <c r="V64" s="2" t="s">
        <v>58</v>
      </c>
      <c r="W64" s="2" t="s">
        <v>58</v>
      </c>
      <c r="X64" s="2" t="s">
        <v>58</v>
      </c>
      <c r="Y64" s="2" t="s">
        <v>58</v>
      </c>
    </row>
    <row r="65" spans="1:25" ht="150.75" customHeight="1" x14ac:dyDescent="0.25">
      <c r="A65" s="35">
        <v>39</v>
      </c>
      <c r="B65" s="38" t="s">
        <v>123</v>
      </c>
      <c r="C65" s="5" t="s">
        <v>156</v>
      </c>
      <c r="D65" s="51" t="s">
        <v>226</v>
      </c>
      <c r="E65" s="3" t="s">
        <v>58</v>
      </c>
      <c r="F65" s="30">
        <f>SUM(G65:Y65)</f>
        <v>0</v>
      </c>
      <c r="G65" s="30">
        <v>0</v>
      </c>
      <c r="H65" s="2" t="s">
        <v>58</v>
      </c>
      <c r="I65" s="2" t="s">
        <v>58</v>
      </c>
      <c r="J65" s="2" t="s">
        <v>58</v>
      </c>
      <c r="K65" s="2" t="s">
        <v>58</v>
      </c>
      <c r="L65" s="2" t="s">
        <v>58</v>
      </c>
      <c r="M65" s="2" t="s">
        <v>58</v>
      </c>
      <c r="N65" s="2" t="s">
        <v>58</v>
      </c>
      <c r="O65" s="2" t="s">
        <v>58</v>
      </c>
      <c r="P65" s="2" t="s">
        <v>58</v>
      </c>
      <c r="Q65" s="2" t="s">
        <v>58</v>
      </c>
      <c r="R65" s="2" t="s">
        <v>58</v>
      </c>
      <c r="S65" s="2" t="s">
        <v>58</v>
      </c>
      <c r="T65" s="2" t="s">
        <v>58</v>
      </c>
      <c r="U65" s="2" t="s">
        <v>58</v>
      </c>
      <c r="V65" s="2" t="s">
        <v>58</v>
      </c>
      <c r="W65" s="2" t="s">
        <v>58</v>
      </c>
      <c r="X65" s="2" t="s">
        <v>58</v>
      </c>
      <c r="Y65" s="2" t="s">
        <v>58</v>
      </c>
    </row>
    <row r="66" spans="1:25" s="15" customFormat="1" ht="15" customHeight="1" x14ac:dyDescent="0.25">
      <c r="A66" s="48"/>
      <c r="B66" s="37" t="s">
        <v>94</v>
      </c>
      <c r="C66" s="47"/>
      <c r="D66" s="53"/>
      <c r="E66" s="17"/>
      <c r="F66" s="63">
        <f>SUM(F62:F65)</f>
        <v>0</v>
      </c>
      <c r="G66" s="63">
        <f t="shared" ref="G66:Y66" si="10">SUM(G62:G65)</f>
        <v>0</v>
      </c>
      <c r="H66" s="63">
        <f t="shared" si="10"/>
        <v>0</v>
      </c>
      <c r="I66" s="63">
        <f t="shared" si="10"/>
        <v>0</v>
      </c>
      <c r="J66" s="63">
        <f t="shared" si="10"/>
        <v>0</v>
      </c>
      <c r="K66" s="63">
        <f t="shared" si="10"/>
        <v>0</v>
      </c>
      <c r="L66" s="63">
        <f t="shared" si="10"/>
        <v>0</v>
      </c>
      <c r="M66" s="63">
        <f t="shared" si="10"/>
        <v>0</v>
      </c>
      <c r="N66" s="63">
        <f t="shared" si="10"/>
        <v>0</v>
      </c>
      <c r="O66" s="63">
        <f t="shared" si="10"/>
        <v>0</v>
      </c>
      <c r="P66" s="63">
        <f t="shared" si="10"/>
        <v>0</v>
      </c>
      <c r="Q66" s="63">
        <f t="shared" si="10"/>
        <v>0</v>
      </c>
      <c r="R66" s="63">
        <f t="shared" si="10"/>
        <v>0</v>
      </c>
      <c r="S66" s="63">
        <f t="shared" si="10"/>
        <v>0</v>
      </c>
      <c r="T66" s="63">
        <f t="shared" si="10"/>
        <v>0</v>
      </c>
      <c r="U66" s="63">
        <f t="shared" si="10"/>
        <v>0</v>
      </c>
      <c r="V66" s="63">
        <f t="shared" si="10"/>
        <v>0</v>
      </c>
      <c r="W66" s="63">
        <f t="shared" si="10"/>
        <v>0</v>
      </c>
      <c r="X66" s="63">
        <f t="shared" si="10"/>
        <v>0</v>
      </c>
      <c r="Y66" s="63">
        <f t="shared" si="10"/>
        <v>0</v>
      </c>
    </row>
    <row r="67" spans="1:25" s="15" customFormat="1" ht="15" customHeight="1" x14ac:dyDescent="0.25">
      <c r="A67" s="48"/>
      <c r="B67" s="37" t="s">
        <v>96</v>
      </c>
      <c r="C67" s="47"/>
      <c r="D67" s="53"/>
      <c r="E67" s="17"/>
      <c r="F67" s="63">
        <f>F66+F60+F56+F53+F47+F41+F35+F27+F24</f>
        <v>81295</v>
      </c>
      <c r="G67" s="63">
        <f t="shared" ref="G67:Y67" si="11">G66+G60+G56+G53+G47+G41+G35+G27+G24</f>
        <v>13326</v>
      </c>
      <c r="H67" s="63">
        <f t="shared" si="11"/>
        <v>11949</v>
      </c>
      <c r="I67" s="63">
        <f t="shared" si="11"/>
        <v>10571</v>
      </c>
      <c r="J67" s="63">
        <f t="shared" si="11"/>
        <v>8975</v>
      </c>
      <c r="K67" s="63">
        <f t="shared" si="11"/>
        <v>4797</v>
      </c>
      <c r="L67" s="63">
        <f t="shared" si="11"/>
        <v>4639</v>
      </c>
      <c r="M67" s="63">
        <f t="shared" si="11"/>
        <v>6550</v>
      </c>
      <c r="N67" s="63">
        <f t="shared" si="11"/>
        <v>8082</v>
      </c>
      <c r="O67" s="63">
        <f t="shared" si="11"/>
        <v>581</v>
      </c>
      <c r="P67" s="63">
        <f t="shared" si="11"/>
        <v>1329</v>
      </c>
      <c r="Q67" s="63">
        <f t="shared" si="11"/>
        <v>426</v>
      </c>
      <c r="R67" s="63">
        <f t="shared" si="11"/>
        <v>2002</v>
      </c>
      <c r="S67" s="63">
        <f t="shared" si="11"/>
        <v>3566</v>
      </c>
      <c r="T67" s="63">
        <f t="shared" si="11"/>
        <v>425</v>
      </c>
      <c r="U67" s="63">
        <f t="shared" si="11"/>
        <v>355</v>
      </c>
      <c r="V67" s="63">
        <f t="shared" si="11"/>
        <v>454</v>
      </c>
      <c r="W67" s="63">
        <f t="shared" si="11"/>
        <v>444</v>
      </c>
      <c r="X67" s="63">
        <f t="shared" si="11"/>
        <v>777</v>
      </c>
      <c r="Y67" s="63">
        <f t="shared" si="11"/>
        <v>2047</v>
      </c>
    </row>
    <row r="68" spans="1:25" ht="15" customHeight="1" x14ac:dyDescent="0.25">
      <c r="A68" s="35"/>
      <c r="B68" s="190" t="s">
        <v>10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2"/>
    </row>
    <row r="69" spans="1:25" ht="18" customHeight="1" x14ac:dyDescent="0.25">
      <c r="A69" s="35"/>
      <c r="B69" s="201" t="s">
        <v>93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3"/>
    </row>
    <row r="70" spans="1:25" ht="30" x14ac:dyDescent="0.25">
      <c r="A70" s="35">
        <v>40</v>
      </c>
      <c r="B70" s="42" t="s">
        <v>144</v>
      </c>
      <c r="C70" s="5" t="s">
        <v>157</v>
      </c>
      <c r="D70" s="51" t="s">
        <v>227</v>
      </c>
      <c r="E70" s="3">
        <v>2</v>
      </c>
      <c r="F70" s="30">
        <f t="shared" ref="F70:F111" si="12">SUM(G70:Y70)</f>
        <v>0</v>
      </c>
      <c r="G70" s="30">
        <v>0</v>
      </c>
      <c r="H70" s="2" t="s">
        <v>58</v>
      </c>
      <c r="I70" s="2" t="s">
        <v>58</v>
      </c>
      <c r="J70" s="2" t="s">
        <v>58</v>
      </c>
      <c r="K70" s="2" t="s">
        <v>58</v>
      </c>
      <c r="L70" s="2" t="s">
        <v>58</v>
      </c>
      <c r="M70" s="2" t="s">
        <v>58</v>
      </c>
      <c r="N70" s="2" t="s">
        <v>58</v>
      </c>
      <c r="O70" s="2" t="s">
        <v>58</v>
      </c>
      <c r="P70" s="2" t="s">
        <v>58</v>
      </c>
      <c r="Q70" s="2" t="s">
        <v>58</v>
      </c>
      <c r="R70" s="2" t="s">
        <v>58</v>
      </c>
      <c r="S70" s="2" t="s">
        <v>58</v>
      </c>
      <c r="T70" s="2" t="s">
        <v>58</v>
      </c>
      <c r="U70" s="2" t="s">
        <v>58</v>
      </c>
      <c r="V70" s="2" t="s">
        <v>58</v>
      </c>
      <c r="W70" s="2" t="s">
        <v>58</v>
      </c>
      <c r="X70" s="2" t="s">
        <v>58</v>
      </c>
      <c r="Y70" s="2" t="s">
        <v>58</v>
      </c>
    </row>
    <row r="71" spans="1:25" ht="105" x14ac:dyDescent="0.25">
      <c r="A71" s="35">
        <v>41</v>
      </c>
      <c r="B71" s="43" t="s">
        <v>145</v>
      </c>
      <c r="C71" s="5" t="s">
        <v>157</v>
      </c>
      <c r="D71" s="51" t="s">
        <v>227</v>
      </c>
      <c r="E71" s="3">
        <v>2</v>
      </c>
      <c r="F71" s="30">
        <f t="shared" si="12"/>
        <v>1</v>
      </c>
      <c r="G71" s="30">
        <v>1</v>
      </c>
      <c r="H71" s="2" t="s">
        <v>58</v>
      </c>
      <c r="I71" s="2" t="s">
        <v>58</v>
      </c>
      <c r="J71" s="2" t="s">
        <v>58</v>
      </c>
      <c r="K71" s="2" t="s">
        <v>58</v>
      </c>
      <c r="L71" s="2" t="s">
        <v>58</v>
      </c>
      <c r="M71" s="2" t="s">
        <v>58</v>
      </c>
      <c r="N71" s="2" t="s">
        <v>58</v>
      </c>
      <c r="O71" s="2" t="s">
        <v>58</v>
      </c>
      <c r="P71" s="2" t="s">
        <v>58</v>
      </c>
      <c r="Q71" s="2" t="s">
        <v>58</v>
      </c>
      <c r="R71" s="2" t="s">
        <v>58</v>
      </c>
      <c r="S71" s="2" t="s">
        <v>58</v>
      </c>
      <c r="T71" s="2" t="s">
        <v>58</v>
      </c>
      <c r="U71" s="2" t="s">
        <v>58</v>
      </c>
      <c r="V71" s="2" t="s">
        <v>58</v>
      </c>
      <c r="W71" s="2" t="s">
        <v>58</v>
      </c>
      <c r="X71" s="2" t="s">
        <v>58</v>
      </c>
      <c r="Y71" s="2" t="s">
        <v>58</v>
      </c>
    </row>
    <row r="72" spans="1:25" x14ac:dyDescent="0.25">
      <c r="A72" s="35">
        <v>42</v>
      </c>
      <c r="B72" s="43" t="s">
        <v>146</v>
      </c>
      <c r="C72" s="5" t="s">
        <v>157</v>
      </c>
      <c r="D72" s="51" t="s">
        <v>227</v>
      </c>
      <c r="E72" s="3">
        <v>2</v>
      </c>
      <c r="F72" s="30">
        <f t="shared" si="12"/>
        <v>46</v>
      </c>
      <c r="G72" s="30">
        <v>46</v>
      </c>
      <c r="H72" s="2" t="s">
        <v>58</v>
      </c>
      <c r="I72" s="2" t="s">
        <v>58</v>
      </c>
      <c r="J72" s="2" t="s">
        <v>58</v>
      </c>
      <c r="K72" s="2" t="s">
        <v>58</v>
      </c>
      <c r="L72" s="2" t="s">
        <v>58</v>
      </c>
      <c r="M72" s="2" t="s">
        <v>58</v>
      </c>
      <c r="N72" s="2" t="s">
        <v>58</v>
      </c>
      <c r="O72" s="2" t="s">
        <v>58</v>
      </c>
      <c r="P72" s="2" t="s">
        <v>58</v>
      </c>
      <c r="Q72" s="2" t="s">
        <v>58</v>
      </c>
      <c r="R72" s="2" t="s">
        <v>58</v>
      </c>
      <c r="S72" s="2" t="s">
        <v>58</v>
      </c>
      <c r="T72" s="2" t="s">
        <v>58</v>
      </c>
      <c r="U72" s="2" t="s">
        <v>58</v>
      </c>
      <c r="V72" s="2" t="s">
        <v>58</v>
      </c>
      <c r="W72" s="2" t="s">
        <v>58</v>
      </c>
      <c r="X72" s="2" t="s">
        <v>58</v>
      </c>
      <c r="Y72" s="2" t="s">
        <v>58</v>
      </c>
    </row>
    <row r="73" spans="1:25" ht="45" x14ac:dyDescent="0.25">
      <c r="A73" s="35">
        <v>43</v>
      </c>
      <c r="B73" s="43" t="s">
        <v>65</v>
      </c>
      <c r="C73" s="5" t="s">
        <v>157</v>
      </c>
      <c r="D73" s="51" t="s">
        <v>227</v>
      </c>
      <c r="E73" s="3">
        <v>2</v>
      </c>
      <c r="F73" s="30">
        <f t="shared" si="12"/>
        <v>3</v>
      </c>
      <c r="G73" s="30">
        <v>3</v>
      </c>
      <c r="H73" s="2" t="s">
        <v>58</v>
      </c>
      <c r="I73" s="2" t="s">
        <v>58</v>
      </c>
      <c r="J73" s="2" t="s">
        <v>58</v>
      </c>
      <c r="K73" s="2" t="s">
        <v>58</v>
      </c>
      <c r="L73" s="2" t="s">
        <v>58</v>
      </c>
      <c r="M73" s="2" t="s">
        <v>58</v>
      </c>
      <c r="N73" s="2" t="s">
        <v>58</v>
      </c>
      <c r="O73" s="2" t="s">
        <v>58</v>
      </c>
      <c r="P73" s="2" t="s">
        <v>58</v>
      </c>
      <c r="Q73" s="2" t="s">
        <v>58</v>
      </c>
      <c r="R73" s="2" t="s">
        <v>58</v>
      </c>
      <c r="S73" s="2" t="s">
        <v>58</v>
      </c>
      <c r="T73" s="2" t="s">
        <v>58</v>
      </c>
      <c r="U73" s="2" t="s">
        <v>58</v>
      </c>
      <c r="V73" s="2" t="s">
        <v>58</v>
      </c>
      <c r="W73" s="2" t="s">
        <v>58</v>
      </c>
      <c r="X73" s="2" t="s">
        <v>58</v>
      </c>
      <c r="Y73" s="2" t="s">
        <v>58</v>
      </c>
    </row>
    <row r="74" spans="1:25" ht="30" x14ac:dyDescent="0.25">
      <c r="A74" s="35">
        <v>44</v>
      </c>
      <c r="B74" s="43" t="s">
        <v>66</v>
      </c>
      <c r="C74" s="5" t="s">
        <v>157</v>
      </c>
      <c r="D74" s="51" t="s">
        <v>227</v>
      </c>
      <c r="E74" s="3">
        <v>2</v>
      </c>
      <c r="F74" s="30">
        <f t="shared" si="12"/>
        <v>3</v>
      </c>
      <c r="G74" s="30">
        <v>3</v>
      </c>
      <c r="H74" s="2" t="s">
        <v>58</v>
      </c>
      <c r="I74" s="2" t="s">
        <v>58</v>
      </c>
      <c r="J74" s="2" t="s">
        <v>58</v>
      </c>
      <c r="K74" s="2" t="s">
        <v>58</v>
      </c>
      <c r="L74" s="2" t="s">
        <v>58</v>
      </c>
      <c r="M74" s="2" t="s">
        <v>58</v>
      </c>
      <c r="N74" s="2" t="s">
        <v>58</v>
      </c>
      <c r="O74" s="2" t="s">
        <v>58</v>
      </c>
      <c r="P74" s="2" t="s">
        <v>58</v>
      </c>
      <c r="Q74" s="2" t="s">
        <v>58</v>
      </c>
      <c r="R74" s="2" t="s">
        <v>58</v>
      </c>
      <c r="S74" s="2" t="s">
        <v>58</v>
      </c>
      <c r="T74" s="2" t="s">
        <v>58</v>
      </c>
      <c r="U74" s="2" t="s">
        <v>58</v>
      </c>
      <c r="V74" s="2" t="s">
        <v>58</v>
      </c>
      <c r="W74" s="2" t="s">
        <v>58</v>
      </c>
      <c r="X74" s="2" t="s">
        <v>58</v>
      </c>
      <c r="Y74" s="2" t="s">
        <v>58</v>
      </c>
    </row>
    <row r="75" spans="1:25" ht="30" x14ac:dyDescent="0.25">
      <c r="A75" s="35">
        <v>45</v>
      </c>
      <c r="B75" s="38" t="s">
        <v>67</v>
      </c>
      <c r="C75" s="5" t="s">
        <v>157</v>
      </c>
      <c r="D75" s="51" t="s">
        <v>227</v>
      </c>
      <c r="E75" s="3">
        <v>2</v>
      </c>
      <c r="F75" s="30">
        <f t="shared" si="12"/>
        <v>1</v>
      </c>
      <c r="G75" s="30">
        <v>1</v>
      </c>
      <c r="H75" s="2" t="s">
        <v>58</v>
      </c>
      <c r="I75" s="2" t="s">
        <v>58</v>
      </c>
      <c r="J75" s="2" t="s">
        <v>58</v>
      </c>
      <c r="K75" s="2" t="s">
        <v>58</v>
      </c>
      <c r="L75" s="2" t="s">
        <v>58</v>
      </c>
      <c r="M75" s="2" t="s">
        <v>58</v>
      </c>
      <c r="N75" s="2" t="s">
        <v>58</v>
      </c>
      <c r="O75" s="2" t="s">
        <v>58</v>
      </c>
      <c r="P75" s="2" t="s">
        <v>58</v>
      </c>
      <c r="Q75" s="2" t="s">
        <v>58</v>
      </c>
      <c r="R75" s="2" t="s">
        <v>58</v>
      </c>
      <c r="S75" s="2" t="s">
        <v>58</v>
      </c>
      <c r="T75" s="2" t="s">
        <v>58</v>
      </c>
      <c r="U75" s="2" t="s">
        <v>58</v>
      </c>
      <c r="V75" s="2" t="s">
        <v>58</v>
      </c>
      <c r="W75" s="2" t="s">
        <v>58</v>
      </c>
      <c r="X75" s="2" t="s">
        <v>58</v>
      </c>
      <c r="Y75" s="2" t="s">
        <v>58</v>
      </c>
    </row>
    <row r="76" spans="1:25" ht="45" x14ac:dyDescent="0.25">
      <c r="A76" s="35">
        <v>46</v>
      </c>
      <c r="B76" s="38" t="s">
        <v>68</v>
      </c>
      <c r="C76" s="5" t="s">
        <v>157</v>
      </c>
      <c r="D76" s="51" t="s">
        <v>227</v>
      </c>
      <c r="E76" s="3">
        <v>2</v>
      </c>
      <c r="F76" s="30">
        <f t="shared" si="12"/>
        <v>15</v>
      </c>
      <c r="G76" s="30">
        <v>15</v>
      </c>
      <c r="H76" s="2" t="s">
        <v>58</v>
      </c>
      <c r="I76" s="2" t="s">
        <v>58</v>
      </c>
      <c r="J76" s="2" t="s">
        <v>58</v>
      </c>
      <c r="K76" s="2" t="s">
        <v>58</v>
      </c>
      <c r="L76" s="2" t="s">
        <v>58</v>
      </c>
      <c r="M76" s="2" t="s">
        <v>58</v>
      </c>
      <c r="N76" s="2" t="s">
        <v>58</v>
      </c>
      <c r="O76" s="2" t="s">
        <v>58</v>
      </c>
      <c r="P76" s="2" t="s">
        <v>58</v>
      </c>
      <c r="Q76" s="2" t="s">
        <v>58</v>
      </c>
      <c r="R76" s="2" t="s">
        <v>58</v>
      </c>
      <c r="S76" s="2" t="s">
        <v>58</v>
      </c>
      <c r="T76" s="2" t="s">
        <v>58</v>
      </c>
      <c r="U76" s="2" t="s">
        <v>58</v>
      </c>
      <c r="V76" s="2" t="s">
        <v>58</v>
      </c>
      <c r="W76" s="2" t="s">
        <v>58</v>
      </c>
      <c r="X76" s="2" t="s">
        <v>58</v>
      </c>
      <c r="Y76" s="2" t="s">
        <v>58</v>
      </c>
    </row>
    <row r="77" spans="1:25" ht="30" x14ac:dyDescent="0.25">
      <c r="A77" s="35">
        <v>47</v>
      </c>
      <c r="B77" s="43" t="s">
        <v>69</v>
      </c>
      <c r="C77" s="5" t="s">
        <v>157</v>
      </c>
      <c r="D77" s="51" t="s">
        <v>227</v>
      </c>
      <c r="E77" s="3">
        <v>2</v>
      </c>
      <c r="F77" s="30">
        <f t="shared" si="12"/>
        <v>205</v>
      </c>
      <c r="G77" s="30">
        <v>205</v>
      </c>
      <c r="H77" s="2" t="s">
        <v>58</v>
      </c>
      <c r="I77" s="2" t="s">
        <v>58</v>
      </c>
      <c r="J77" s="2" t="s">
        <v>58</v>
      </c>
      <c r="K77" s="2" t="s">
        <v>58</v>
      </c>
      <c r="L77" s="2" t="s">
        <v>58</v>
      </c>
      <c r="M77" s="2" t="s">
        <v>58</v>
      </c>
      <c r="N77" s="2" t="s">
        <v>58</v>
      </c>
      <c r="O77" s="2" t="s">
        <v>58</v>
      </c>
      <c r="P77" s="2" t="s">
        <v>58</v>
      </c>
      <c r="Q77" s="2" t="s">
        <v>58</v>
      </c>
      <c r="R77" s="2" t="s">
        <v>58</v>
      </c>
      <c r="S77" s="2" t="s">
        <v>58</v>
      </c>
      <c r="T77" s="2" t="s">
        <v>58</v>
      </c>
      <c r="U77" s="2" t="s">
        <v>58</v>
      </c>
      <c r="V77" s="2" t="s">
        <v>58</v>
      </c>
      <c r="W77" s="2" t="s">
        <v>58</v>
      </c>
      <c r="X77" s="2" t="s">
        <v>58</v>
      </c>
      <c r="Y77" s="2" t="s">
        <v>58</v>
      </c>
    </row>
    <row r="78" spans="1:25" ht="45" x14ac:dyDescent="0.25">
      <c r="A78" s="35">
        <v>48</v>
      </c>
      <c r="B78" s="38" t="s">
        <v>70</v>
      </c>
      <c r="C78" s="5" t="s">
        <v>157</v>
      </c>
      <c r="D78" s="51" t="s">
        <v>227</v>
      </c>
      <c r="E78" s="3">
        <v>2</v>
      </c>
      <c r="F78" s="30">
        <f t="shared" si="12"/>
        <v>64</v>
      </c>
      <c r="G78" s="30">
        <v>64</v>
      </c>
      <c r="H78" s="2" t="s">
        <v>58</v>
      </c>
      <c r="I78" s="2" t="s">
        <v>58</v>
      </c>
      <c r="J78" s="2" t="s">
        <v>58</v>
      </c>
      <c r="K78" s="2" t="s">
        <v>58</v>
      </c>
      <c r="L78" s="2" t="s">
        <v>58</v>
      </c>
      <c r="M78" s="2" t="s">
        <v>58</v>
      </c>
      <c r="N78" s="2" t="s">
        <v>58</v>
      </c>
      <c r="O78" s="2" t="s">
        <v>58</v>
      </c>
      <c r="P78" s="2" t="s">
        <v>58</v>
      </c>
      <c r="Q78" s="2" t="s">
        <v>58</v>
      </c>
      <c r="R78" s="2" t="s">
        <v>58</v>
      </c>
      <c r="S78" s="2" t="s">
        <v>58</v>
      </c>
      <c r="T78" s="2" t="s">
        <v>58</v>
      </c>
      <c r="U78" s="2" t="s">
        <v>58</v>
      </c>
      <c r="V78" s="2" t="s">
        <v>58</v>
      </c>
      <c r="W78" s="2" t="s">
        <v>58</v>
      </c>
      <c r="X78" s="2" t="s">
        <v>58</v>
      </c>
      <c r="Y78" s="2" t="s">
        <v>58</v>
      </c>
    </row>
    <row r="79" spans="1:25" ht="30" x14ac:dyDescent="0.25">
      <c r="A79" s="35">
        <v>49</v>
      </c>
      <c r="B79" s="38" t="s">
        <v>112</v>
      </c>
      <c r="C79" s="5" t="s">
        <v>157</v>
      </c>
      <c r="D79" s="51" t="s">
        <v>227</v>
      </c>
      <c r="E79" s="3">
        <v>2</v>
      </c>
      <c r="F79" s="30">
        <f t="shared" si="12"/>
        <v>54</v>
      </c>
      <c r="G79" s="30">
        <v>54</v>
      </c>
      <c r="H79" s="2" t="s">
        <v>58</v>
      </c>
      <c r="I79" s="2" t="s">
        <v>58</v>
      </c>
      <c r="J79" s="2" t="s">
        <v>58</v>
      </c>
      <c r="K79" s="2" t="s">
        <v>58</v>
      </c>
      <c r="L79" s="2" t="s">
        <v>58</v>
      </c>
      <c r="M79" s="2" t="s">
        <v>58</v>
      </c>
      <c r="N79" s="2" t="s">
        <v>58</v>
      </c>
      <c r="O79" s="2" t="s">
        <v>58</v>
      </c>
      <c r="P79" s="2" t="s">
        <v>58</v>
      </c>
      <c r="Q79" s="2" t="s">
        <v>58</v>
      </c>
      <c r="R79" s="2" t="s">
        <v>58</v>
      </c>
      <c r="S79" s="2" t="s">
        <v>58</v>
      </c>
      <c r="T79" s="2" t="s">
        <v>58</v>
      </c>
      <c r="U79" s="2" t="s">
        <v>58</v>
      </c>
      <c r="V79" s="2" t="s">
        <v>58</v>
      </c>
      <c r="W79" s="2" t="s">
        <v>58</v>
      </c>
      <c r="X79" s="2" t="s">
        <v>58</v>
      </c>
      <c r="Y79" s="2" t="s">
        <v>58</v>
      </c>
    </row>
    <row r="80" spans="1:25" ht="105" x14ac:dyDescent="0.25">
      <c r="A80" s="35">
        <v>50</v>
      </c>
      <c r="B80" s="38" t="s">
        <v>71</v>
      </c>
      <c r="C80" s="5" t="s">
        <v>157</v>
      </c>
      <c r="D80" s="51" t="s">
        <v>227</v>
      </c>
      <c r="E80" s="3">
        <v>2</v>
      </c>
      <c r="F80" s="30">
        <f t="shared" si="12"/>
        <v>11</v>
      </c>
      <c r="G80" s="30">
        <v>11</v>
      </c>
      <c r="H80" s="2" t="s">
        <v>58</v>
      </c>
      <c r="I80" s="2" t="s">
        <v>58</v>
      </c>
      <c r="J80" s="2" t="s">
        <v>58</v>
      </c>
      <c r="K80" s="2" t="s">
        <v>58</v>
      </c>
      <c r="L80" s="2" t="s">
        <v>58</v>
      </c>
      <c r="M80" s="2" t="s">
        <v>58</v>
      </c>
      <c r="N80" s="2" t="s">
        <v>58</v>
      </c>
      <c r="O80" s="2" t="s">
        <v>58</v>
      </c>
      <c r="P80" s="2" t="s">
        <v>58</v>
      </c>
      <c r="Q80" s="2" t="s">
        <v>58</v>
      </c>
      <c r="R80" s="2" t="s">
        <v>58</v>
      </c>
      <c r="S80" s="2" t="s">
        <v>58</v>
      </c>
      <c r="T80" s="2" t="s">
        <v>58</v>
      </c>
      <c r="U80" s="2" t="s">
        <v>58</v>
      </c>
      <c r="V80" s="2" t="s">
        <v>58</v>
      </c>
      <c r="W80" s="2" t="s">
        <v>58</v>
      </c>
      <c r="X80" s="2" t="s">
        <v>58</v>
      </c>
      <c r="Y80" s="2" t="s">
        <v>58</v>
      </c>
    </row>
    <row r="81" spans="1:25" ht="60" x14ac:dyDescent="0.25">
      <c r="A81" s="35">
        <v>51</v>
      </c>
      <c r="B81" s="38" t="s">
        <v>27</v>
      </c>
      <c r="C81" s="5" t="s">
        <v>157</v>
      </c>
      <c r="D81" s="51" t="s">
        <v>227</v>
      </c>
      <c r="E81" s="3">
        <v>2</v>
      </c>
      <c r="F81" s="30">
        <f t="shared" si="12"/>
        <v>3</v>
      </c>
      <c r="G81" s="30">
        <v>3</v>
      </c>
      <c r="H81" s="2" t="s">
        <v>58</v>
      </c>
      <c r="I81" s="2" t="s">
        <v>58</v>
      </c>
      <c r="J81" s="2" t="s">
        <v>58</v>
      </c>
      <c r="K81" s="2" t="s">
        <v>58</v>
      </c>
      <c r="L81" s="2" t="s">
        <v>58</v>
      </c>
      <c r="M81" s="2" t="s">
        <v>58</v>
      </c>
      <c r="N81" s="2" t="s">
        <v>58</v>
      </c>
      <c r="O81" s="2" t="s">
        <v>58</v>
      </c>
      <c r="P81" s="2" t="s">
        <v>58</v>
      </c>
      <c r="Q81" s="2" t="s">
        <v>58</v>
      </c>
      <c r="R81" s="2" t="s">
        <v>58</v>
      </c>
      <c r="S81" s="2" t="s">
        <v>58</v>
      </c>
      <c r="T81" s="2" t="s">
        <v>58</v>
      </c>
      <c r="U81" s="2" t="s">
        <v>58</v>
      </c>
      <c r="V81" s="2" t="s">
        <v>58</v>
      </c>
      <c r="W81" s="2" t="s">
        <v>58</v>
      </c>
      <c r="X81" s="2" t="s">
        <v>58</v>
      </c>
      <c r="Y81" s="2" t="s">
        <v>58</v>
      </c>
    </row>
    <row r="82" spans="1:25" ht="75" x14ac:dyDescent="0.25">
      <c r="A82" s="35">
        <v>52</v>
      </c>
      <c r="B82" s="38" t="s">
        <v>72</v>
      </c>
      <c r="C82" s="5" t="s">
        <v>157</v>
      </c>
      <c r="D82" s="51" t="s">
        <v>227</v>
      </c>
      <c r="E82" s="3">
        <v>2</v>
      </c>
      <c r="F82" s="30">
        <f t="shared" si="12"/>
        <v>4</v>
      </c>
      <c r="G82" s="30">
        <v>4</v>
      </c>
      <c r="H82" s="2" t="s">
        <v>58</v>
      </c>
      <c r="I82" s="2" t="s">
        <v>58</v>
      </c>
      <c r="J82" s="2" t="s">
        <v>58</v>
      </c>
      <c r="K82" s="2" t="s">
        <v>58</v>
      </c>
      <c r="L82" s="2" t="s">
        <v>58</v>
      </c>
      <c r="M82" s="2" t="s">
        <v>58</v>
      </c>
      <c r="N82" s="2" t="s">
        <v>58</v>
      </c>
      <c r="O82" s="2" t="s">
        <v>58</v>
      </c>
      <c r="P82" s="2" t="s">
        <v>58</v>
      </c>
      <c r="Q82" s="2" t="s">
        <v>58</v>
      </c>
      <c r="R82" s="2" t="s">
        <v>58</v>
      </c>
      <c r="S82" s="2" t="s">
        <v>58</v>
      </c>
      <c r="T82" s="2" t="s">
        <v>58</v>
      </c>
      <c r="U82" s="2" t="s">
        <v>58</v>
      </c>
      <c r="V82" s="2" t="s">
        <v>58</v>
      </c>
      <c r="W82" s="2" t="s">
        <v>58</v>
      </c>
      <c r="X82" s="2" t="s">
        <v>58</v>
      </c>
      <c r="Y82" s="2" t="s">
        <v>58</v>
      </c>
    </row>
    <row r="83" spans="1:25" ht="60" x14ac:dyDescent="0.25">
      <c r="A83" s="35">
        <v>53</v>
      </c>
      <c r="B83" s="41" t="s">
        <v>73</v>
      </c>
      <c r="C83" s="5" t="s">
        <v>157</v>
      </c>
      <c r="D83" s="51" t="s">
        <v>227</v>
      </c>
      <c r="E83" s="3">
        <v>2</v>
      </c>
      <c r="F83" s="30">
        <f t="shared" si="12"/>
        <v>227</v>
      </c>
      <c r="G83" s="30">
        <v>227</v>
      </c>
      <c r="H83" s="2" t="s">
        <v>58</v>
      </c>
      <c r="I83" s="2" t="s">
        <v>58</v>
      </c>
      <c r="J83" s="2" t="s">
        <v>58</v>
      </c>
      <c r="K83" s="2" t="s">
        <v>58</v>
      </c>
      <c r="L83" s="2" t="s">
        <v>58</v>
      </c>
      <c r="M83" s="2" t="s">
        <v>58</v>
      </c>
      <c r="N83" s="2" t="s">
        <v>58</v>
      </c>
      <c r="O83" s="2" t="s">
        <v>58</v>
      </c>
      <c r="P83" s="2" t="s">
        <v>58</v>
      </c>
      <c r="Q83" s="2" t="s">
        <v>58</v>
      </c>
      <c r="R83" s="2" t="s">
        <v>58</v>
      </c>
      <c r="S83" s="2" t="s">
        <v>58</v>
      </c>
      <c r="T83" s="2" t="s">
        <v>58</v>
      </c>
      <c r="U83" s="2" t="s">
        <v>58</v>
      </c>
      <c r="V83" s="2" t="s">
        <v>58</v>
      </c>
      <c r="W83" s="2" t="s">
        <v>58</v>
      </c>
      <c r="X83" s="2" t="s">
        <v>58</v>
      </c>
      <c r="Y83" s="2" t="s">
        <v>58</v>
      </c>
    </row>
    <row r="84" spans="1:25" ht="60" x14ac:dyDescent="0.25">
      <c r="A84" s="35">
        <v>54</v>
      </c>
      <c r="B84" s="41" t="s">
        <v>25</v>
      </c>
      <c r="C84" s="5" t="s">
        <v>157</v>
      </c>
      <c r="D84" s="51" t="s">
        <v>227</v>
      </c>
      <c r="E84" s="3">
        <v>2</v>
      </c>
      <c r="F84" s="30">
        <f t="shared" si="12"/>
        <v>78</v>
      </c>
      <c r="G84" s="30">
        <v>78</v>
      </c>
      <c r="H84" s="2" t="s">
        <v>58</v>
      </c>
      <c r="I84" s="2" t="s">
        <v>58</v>
      </c>
      <c r="J84" s="2" t="s">
        <v>58</v>
      </c>
      <c r="K84" s="2" t="s">
        <v>58</v>
      </c>
      <c r="L84" s="2" t="s">
        <v>58</v>
      </c>
      <c r="M84" s="2" t="s">
        <v>58</v>
      </c>
      <c r="N84" s="2" t="s">
        <v>58</v>
      </c>
      <c r="O84" s="2" t="s">
        <v>58</v>
      </c>
      <c r="P84" s="2" t="s">
        <v>58</v>
      </c>
      <c r="Q84" s="2" t="s">
        <v>58</v>
      </c>
      <c r="R84" s="2" t="s">
        <v>58</v>
      </c>
      <c r="S84" s="2" t="s">
        <v>58</v>
      </c>
      <c r="T84" s="2" t="s">
        <v>58</v>
      </c>
      <c r="U84" s="2" t="s">
        <v>58</v>
      </c>
      <c r="V84" s="2" t="s">
        <v>58</v>
      </c>
      <c r="W84" s="2" t="s">
        <v>58</v>
      </c>
      <c r="X84" s="2" t="s">
        <v>58</v>
      </c>
      <c r="Y84" s="2" t="s">
        <v>58</v>
      </c>
    </row>
    <row r="85" spans="1:25" ht="30" x14ac:dyDescent="0.25">
      <c r="A85" s="35">
        <v>55</v>
      </c>
      <c r="B85" s="41" t="s">
        <v>74</v>
      </c>
      <c r="C85" s="5" t="s">
        <v>157</v>
      </c>
      <c r="D85" s="51" t="s">
        <v>227</v>
      </c>
      <c r="E85" s="3">
        <v>2</v>
      </c>
      <c r="F85" s="30">
        <f t="shared" si="12"/>
        <v>35</v>
      </c>
      <c r="G85" s="30">
        <v>35</v>
      </c>
      <c r="H85" s="2" t="s">
        <v>58</v>
      </c>
      <c r="I85" s="2" t="s">
        <v>58</v>
      </c>
      <c r="J85" s="2" t="s">
        <v>58</v>
      </c>
      <c r="K85" s="2" t="s">
        <v>58</v>
      </c>
      <c r="L85" s="2" t="s">
        <v>58</v>
      </c>
      <c r="M85" s="2" t="s">
        <v>58</v>
      </c>
      <c r="N85" s="2" t="s">
        <v>58</v>
      </c>
      <c r="O85" s="2" t="s">
        <v>58</v>
      </c>
      <c r="P85" s="2" t="s">
        <v>58</v>
      </c>
      <c r="Q85" s="2" t="s">
        <v>58</v>
      </c>
      <c r="R85" s="2" t="s">
        <v>58</v>
      </c>
      <c r="S85" s="2" t="s">
        <v>58</v>
      </c>
      <c r="T85" s="2" t="s">
        <v>58</v>
      </c>
      <c r="U85" s="2" t="s">
        <v>58</v>
      </c>
      <c r="V85" s="2" t="s">
        <v>58</v>
      </c>
      <c r="W85" s="2" t="s">
        <v>58</v>
      </c>
      <c r="X85" s="2" t="s">
        <v>58</v>
      </c>
      <c r="Y85" s="2" t="s">
        <v>58</v>
      </c>
    </row>
    <row r="86" spans="1:25" ht="45" x14ac:dyDescent="0.25">
      <c r="A86" s="35">
        <v>56</v>
      </c>
      <c r="B86" s="41" t="s">
        <v>75</v>
      </c>
      <c r="C86" s="5" t="s">
        <v>157</v>
      </c>
      <c r="D86" s="51" t="s">
        <v>227</v>
      </c>
      <c r="E86" s="3">
        <v>2</v>
      </c>
      <c r="F86" s="30">
        <f t="shared" si="12"/>
        <v>11</v>
      </c>
      <c r="G86" s="30">
        <v>11</v>
      </c>
      <c r="H86" s="2" t="s">
        <v>58</v>
      </c>
      <c r="I86" s="2" t="s">
        <v>58</v>
      </c>
      <c r="J86" s="2" t="s">
        <v>58</v>
      </c>
      <c r="K86" s="2" t="s">
        <v>58</v>
      </c>
      <c r="L86" s="2" t="s">
        <v>58</v>
      </c>
      <c r="M86" s="2" t="s">
        <v>58</v>
      </c>
      <c r="N86" s="2" t="s">
        <v>58</v>
      </c>
      <c r="O86" s="2" t="s">
        <v>58</v>
      </c>
      <c r="P86" s="2" t="s">
        <v>58</v>
      </c>
      <c r="Q86" s="2" t="s">
        <v>58</v>
      </c>
      <c r="R86" s="2" t="s">
        <v>58</v>
      </c>
      <c r="S86" s="2" t="s">
        <v>58</v>
      </c>
      <c r="T86" s="2" t="s">
        <v>58</v>
      </c>
      <c r="U86" s="2" t="s">
        <v>58</v>
      </c>
      <c r="V86" s="2" t="s">
        <v>58</v>
      </c>
      <c r="W86" s="2" t="s">
        <v>58</v>
      </c>
      <c r="X86" s="2" t="s">
        <v>58</v>
      </c>
      <c r="Y86" s="2" t="s">
        <v>58</v>
      </c>
    </row>
    <row r="87" spans="1:25" x14ac:dyDescent="0.25">
      <c r="A87" s="35">
        <v>57</v>
      </c>
      <c r="B87" s="41" t="s">
        <v>76</v>
      </c>
      <c r="C87" s="5" t="s">
        <v>157</v>
      </c>
      <c r="D87" s="51" t="s">
        <v>227</v>
      </c>
      <c r="E87" s="3">
        <v>2</v>
      </c>
      <c r="F87" s="30">
        <f t="shared" si="12"/>
        <v>4</v>
      </c>
      <c r="G87" s="30">
        <v>4</v>
      </c>
      <c r="H87" s="2" t="s">
        <v>58</v>
      </c>
      <c r="I87" s="2" t="s">
        <v>58</v>
      </c>
      <c r="J87" s="2" t="s">
        <v>58</v>
      </c>
      <c r="K87" s="2" t="s">
        <v>58</v>
      </c>
      <c r="L87" s="2" t="s">
        <v>58</v>
      </c>
      <c r="M87" s="2" t="s">
        <v>58</v>
      </c>
      <c r="N87" s="2" t="s">
        <v>58</v>
      </c>
      <c r="O87" s="2" t="s">
        <v>58</v>
      </c>
      <c r="P87" s="2" t="s">
        <v>58</v>
      </c>
      <c r="Q87" s="2" t="s">
        <v>58</v>
      </c>
      <c r="R87" s="2" t="s">
        <v>58</v>
      </c>
      <c r="S87" s="2" t="s">
        <v>58</v>
      </c>
      <c r="T87" s="2" t="s">
        <v>58</v>
      </c>
      <c r="U87" s="2" t="s">
        <v>58</v>
      </c>
      <c r="V87" s="2" t="s">
        <v>58</v>
      </c>
      <c r="W87" s="2" t="s">
        <v>58</v>
      </c>
      <c r="X87" s="2" t="s">
        <v>58</v>
      </c>
      <c r="Y87" s="2" t="s">
        <v>58</v>
      </c>
    </row>
    <row r="88" spans="1:25" ht="45" x14ac:dyDescent="0.25">
      <c r="A88" s="35">
        <v>58</v>
      </c>
      <c r="B88" s="41" t="s">
        <v>77</v>
      </c>
      <c r="C88" s="5" t="s">
        <v>157</v>
      </c>
      <c r="D88" s="51" t="s">
        <v>227</v>
      </c>
      <c r="E88" s="3">
        <v>2</v>
      </c>
      <c r="F88" s="30">
        <f t="shared" si="12"/>
        <v>6</v>
      </c>
      <c r="G88" s="30">
        <v>6</v>
      </c>
      <c r="H88" s="2" t="s">
        <v>58</v>
      </c>
      <c r="I88" s="2" t="s">
        <v>58</v>
      </c>
      <c r="J88" s="2" t="s">
        <v>58</v>
      </c>
      <c r="K88" s="2" t="s">
        <v>58</v>
      </c>
      <c r="L88" s="2" t="s">
        <v>58</v>
      </c>
      <c r="M88" s="2" t="s">
        <v>58</v>
      </c>
      <c r="N88" s="2" t="s">
        <v>58</v>
      </c>
      <c r="O88" s="2" t="s">
        <v>58</v>
      </c>
      <c r="P88" s="2" t="s">
        <v>58</v>
      </c>
      <c r="Q88" s="2" t="s">
        <v>58</v>
      </c>
      <c r="R88" s="2" t="s">
        <v>58</v>
      </c>
      <c r="S88" s="2" t="s">
        <v>58</v>
      </c>
      <c r="T88" s="2" t="s">
        <v>58</v>
      </c>
      <c r="U88" s="2" t="s">
        <v>58</v>
      </c>
      <c r="V88" s="2" t="s">
        <v>58</v>
      </c>
      <c r="W88" s="2" t="s">
        <v>58</v>
      </c>
      <c r="X88" s="2" t="s">
        <v>58</v>
      </c>
      <c r="Y88" s="2" t="s">
        <v>58</v>
      </c>
    </row>
    <row r="89" spans="1:25" ht="30" x14ac:dyDescent="0.25">
      <c r="A89" s="35">
        <v>59</v>
      </c>
      <c r="B89" s="41" t="s">
        <v>78</v>
      </c>
      <c r="C89" s="5" t="s">
        <v>157</v>
      </c>
      <c r="D89" s="51" t="s">
        <v>227</v>
      </c>
      <c r="E89" s="3">
        <v>2</v>
      </c>
      <c r="F89" s="30">
        <f t="shared" si="12"/>
        <v>228</v>
      </c>
      <c r="G89" s="30">
        <v>228</v>
      </c>
      <c r="H89" s="2" t="s">
        <v>58</v>
      </c>
      <c r="I89" s="2" t="s">
        <v>58</v>
      </c>
      <c r="J89" s="2" t="s">
        <v>58</v>
      </c>
      <c r="K89" s="2" t="s">
        <v>58</v>
      </c>
      <c r="L89" s="2" t="s">
        <v>58</v>
      </c>
      <c r="M89" s="2" t="s">
        <v>58</v>
      </c>
      <c r="N89" s="2" t="s">
        <v>58</v>
      </c>
      <c r="O89" s="2" t="s">
        <v>58</v>
      </c>
      <c r="P89" s="2" t="s">
        <v>58</v>
      </c>
      <c r="Q89" s="2" t="s">
        <v>58</v>
      </c>
      <c r="R89" s="2" t="s">
        <v>58</v>
      </c>
      <c r="S89" s="2" t="s">
        <v>58</v>
      </c>
      <c r="T89" s="2" t="s">
        <v>58</v>
      </c>
      <c r="U89" s="2" t="s">
        <v>58</v>
      </c>
      <c r="V89" s="2" t="s">
        <v>58</v>
      </c>
      <c r="W89" s="2" t="s">
        <v>58</v>
      </c>
      <c r="X89" s="2" t="s">
        <v>58</v>
      </c>
      <c r="Y89" s="2" t="s">
        <v>58</v>
      </c>
    </row>
    <row r="90" spans="1:25" ht="180" x14ac:dyDescent="0.25">
      <c r="A90" s="35">
        <v>60</v>
      </c>
      <c r="B90" s="41" t="s">
        <v>79</v>
      </c>
      <c r="C90" s="5" t="s">
        <v>157</v>
      </c>
      <c r="D90" s="51" t="s">
        <v>227</v>
      </c>
      <c r="E90" s="3">
        <v>2</v>
      </c>
      <c r="F90" s="30">
        <f t="shared" si="12"/>
        <v>2</v>
      </c>
      <c r="G90" s="30">
        <v>2</v>
      </c>
      <c r="H90" s="2" t="s">
        <v>58</v>
      </c>
      <c r="I90" s="2" t="s">
        <v>58</v>
      </c>
      <c r="J90" s="2" t="s">
        <v>58</v>
      </c>
      <c r="K90" s="2" t="s">
        <v>58</v>
      </c>
      <c r="L90" s="2" t="s">
        <v>58</v>
      </c>
      <c r="M90" s="2" t="s">
        <v>58</v>
      </c>
      <c r="N90" s="2" t="s">
        <v>58</v>
      </c>
      <c r="O90" s="2" t="s">
        <v>58</v>
      </c>
      <c r="P90" s="2" t="s">
        <v>58</v>
      </c>
      <c r="Q90" s="2" t="s">
        <v>58</v>
      </c>
      <c r="R90" s="2" t="s">
        <v>58</v>
      </c>
      <c r="S90" s="2" t="s">
        <v>58</v>
      </c>
      <c r="T90" s="2" t="s">
        <v>58</v>
      </c>
      <c r="U90" s="2" t="s">
        <v>58</v>
      </c>
      <c r="V90" s="2" t="s">
        <v>58</v>
      </c>
      <c r="W90" s="2" t="s">
        <v>58</v>
      </c>
      <c r="X90" s="2" t="s">
        <v>58</v>
      </c>
      <c r="Y90" s="2" t="s">
        <v>58</v>
      </c>
    </row>
    <row r="91" spans="1:25" x14ac:dyDescent="0.25">
      <c r="A91" s="35">
        <v>61</v>
      </c>
      <c r="B91" s="41" t="s">
        <v>80</v>
      </c>
      <c r="C91" s="5" t="s">
        <v>157</v>
      </c>
      <c r="D91" s="51" t="s">
        <v>227</v>
      </c>
      <c r="E91" s="3">
        <v>2</v>
      </c>
      <c r="F91" s="30">
        <f t="shared" si="12"/>
        <v>45</v>
      </c>
      <c r="G91" s="30">
        <v>45</v>
      </c>
      <c r="H91" s="2" t="s">
        <v>58</v>
      </c>
      <c r="I91" s="2" t="s">
        <v>58</v>
      </c>
      <c r="J91" s="2" t="s">
        <v>58</v>
      </c>
      <c r="K91" s="2" t="s">
        <v>58</v>
      </c>
      <c r="L91" s="2" t="s">
        <v>58</v>
      </c>
      <c r="M91" s="2" t="s">
        <v>58</v>
      </c>
      <c r="N91" s="2" t="s">
        <v>58</v>
      </c>
      <c r="O91" s="2" t="s">
        <v>58</v>
      </c>
      <c r="P91" s="2" t="s">
        <v>58</v>
      </c>
      <c r="Q91" s="2" t="s">
        <v>58</v>
      </c>
      <c r="R91" s="2" t="s">
        <v>58</v>
      </c>
      <c r="S91" s="2" t="s">
        <v>58</v>
      </c>
      <c r="T91" s="2" t="s">
        <v>58</v>
      </c>
      <c r="U91" s="2" t="s">
        <v>58</v>
      </c>
      <c r="V91" s="2" t="s">
        <v>58</v>
      </c>
      <c r="W91" s="2" t="s">
        <v>58</v>
      </c>
      <c r="X91" s="2" t="s">
        <v>58</v>
      </c>
      <c r="Y91" s="2" t="s">
        <v>58</v>
      </c>
    </row>
    <row r="92" spans="1:25" ht="30" x14ac:dyDescent="0.25">
      <c r="A92" s="35">
        <v>62</v>
      </c>
      <c r="B92" s="41" t="s">
        <v>81</v>
      </c>
      <c r="C92" s="5" t="s">
        <v>157</v>
      </c>
      <c r="D92" s="51" t="s">
        <v>227</v>
      </c>
      <c r="E92" s="3">
        <v>2</v>
      </c>
      <c r="F92" s="30">
        <f t="shared" si="12"/>
        <v>108</v>
      </c>
      <c r="G92" s="30">
        <v>108</v>
      </c>
      <c r="H92" s="2" t="s">
        <v>58</v>
      </c>
      <c r="I92" s="2" t="s">
        <v>58</v>
      </c>
      <c r="J92" s="2" t="s">
        <v>58</v>
      </c>
      <c r="K92" s="2" t="s">
        <v>58</v>
      </c>
      <c r="L92" s="2" t="s">
        <v>58</v>
      </c>
      <c r="M92" s="2" t="s">
        <v>58</v>
      </c>
      <c r="N92" s="2" t="s">
        <v>58</v>
      </c>
      <c r="O92" s="2" t="s">
        <v>58</v>
      </c>
      <c r="P92" s="2" t="s">
        <v>58</v>
      </c>
      <c r="Q92" s="2" t="s">
        <v>58</v>
      </c>
      <c r="R92" s="2" t="s">
        <v>58</v>
      </c>
      <c r="S92" s="2" t="s">
        <v>58</v>
      </c>
      <c r="T92" s="2" t="s">
        <v>58</v>
      </c>
      <c r="U92" s="2" t="s">
        <v>58</v>
      </c>
      <c r="V92" s="2" t="s">
        <v>58</v>
      </c>
      <c r="W92" s="2" t="s">
        <v>58</v>
      </c>
      <c r="X92" s="2" t="s">
        <v>58</v>
      </c>
      <c r="Y92" s="2" t="s">
        <v>58</v>
      </c>
    </row>
    <row r="93" spans="1:25" ht="30" x14ac:dyDescent="0.25">
      <c r="A93" s="35">
        <v>63</v>
      </c>
      <c r="B93" s="41" t="s">
        <v>82</v>
      </c>
      <c r="C93" s="5" t="s">
        <v>157</v>
      </c>
      <c r="D93" s="51" t="s">
        <v>227</v>
      </c>
      <c r="E93" s="3">
        <v>2</v>
      </c>
      <c r="F93" s="30">
        <f t="shared" si="12"/>
        <v>54</v>
      </c>
      <c r="G93" s="30">
        <v>54</v>
      </c>
      <c r="H93" s="2" t="s">
        <v>58</v>
      </c>
      <c r="I93" s="2" t="s">
        <v>58</v>
      </c>
      <c r="J93" s="2" t="s">
        <v>58</v>
      </c>
      <c r="K93" s="2" t="s">
        <v>58</v>
      </c>
      <c r="L93" s="2" t="s">
        <v>58</v>
      </c>
      <c r="M93" s="2" t="s">
        <v>58</v>
      </c>
      <c r="N93" s="2" t="s">
        <v>58</v>
      </c>
      <c r="O93" s="2" t="s">
        <v>58</v>
      </c>
      <c r="P93" s="2" t="s">
        <v>58</v>
      </c>
      <c r="Q93" s="2" t="s">
        <v>58</v>
      </c>
      <c r="R93" s="2" t="s">
        <v>58</v>
      </c>
      <c r="S93" s="2" t="s">
        <v>58</v>
      </c>
      <c r="T93" s="2" t="s">
        <v>58</v>
      </c>
      <c r="U93" s="2" t="s">
        <v>58</v>
      </c>
      <c r="V93" s="2" t="s">
        <v>58</v>
      </c>
      <c r="W93" s="2" t="s">
        <v>58</v>
      </c>
      <c r="X93" s="2" t="s">
        <v>58</v>
      </c>
      <c r="Y93" s="2" t="s">
        <v>58</v>
      </c>
    </row>
    <row r="94" spans="1:25" ht="33.75" customHeight="1" x14ac:dyDescent="0.25">
      <c r="A94" s="35">
        <v>64</v>
      </c>
      <c r="B94" s="41" t="s">
        <v>83</v>
      </c>
      <c r="C94" s="5" t="s">
        <v>157</v>
      </c>
      <c r="D94" s="51" t="s">
        <v>227</v>
      </c>
      <c r="E94" s="3">
        <v>2</v>
      </c>
      <c r="F94" s="30">
        <f t="shared" si="12"/>
        <v>268</v>
      </c>
      <c r="G94" s="30">
        <v>268</v>
      </c>
      <c r="H94" s="2" t="s">
        <v>58</v>
      </c>
      <c r="I94" s="2" t="s">
        <v>58</v>
      </c>
      <c r="J94" s="2" t="s">
        <v>58</v>
      </c>
      <c r="K94" s="2" t="s">
        <v>58</v>
      </c>
      <c r="L94" s="2" t="s">
        <v>58</v>
      </c>
      <c r="M94" s="2" t="s">
        <v>58</v>
      </c>
      <c r="N94" s="2" t="s">
        <v>58</v>
      </c>
      <c r="O94" s="2" t="s">
        <v>58</v>
      </c>
      <c r="P94" s="2" t="s">
        <v>58</v>
      </c>
      <c r="Q94" s="2" t="s">
        <v>58</v>
      </c>
      <c r="R94" s="2" t="s">
        <v>58</v>
      </c>
      <c r="S94" s="2" t="s">
        <v>58</v>
      </c>
      <c r="T94" s="2" t="s">
        <v>58</v>
      </c>
      <c r="U94" s="2" t="s">
        <v>58</v>
      </c>
      <c r="V94" s="2" t="s">
        <v>58</v>
      </c>
      <c r="W94" s="2" t="s">
        <v>58</v>
      </c>
      <c r="X94" s="2" t="s">
        <v>58</v>
      </c>
      <c r="Y94" s="2" t="s">
        <v>58</v>
      </c>
    </row>
    <row r="95" spans="1:25" ht="30" x14ac:dyDescent="0.25">
      <c r="A95" s="35">
        <v>65</v>
      </c>
      <c r="B95" s="41" t="s">
        <v>84</v>
      </c>
      <c r="C95" s="5" t="s">
        <v>157</v>
      </c>
      <c r="D95" s="51" t="s">
        <v>227</v>
      </c>
      <c r="E95" s="3">
        <v>2</v>
      </c>
      <c r="F95" s="30">
        <f t="shared" si="12"/>
        <v>216</v>
      </c>
      <c r="G95" s="30">
        <v>216</v>
      </c>
      <c r="H95" s="2" t="s">
        <v>58</v>
      </c>
      <c r="I95" s="2" t="s">
        <v>58</v>
      </c>
      <c r="J95" s="2" t="s">
        <v>58</v>
      </c>
      <c r="K95" s="2" t="s">
        <v>58</v>
      </c>
      <c r="L95" s="2" t="s">
        <v>58</v>
      </c>
      <c r="M95" s="2" t="s">
        <v>58</v>
      </c>
      <c r="N95" s="2" t="s">
        <v>58</v>
      </c>
      <c r="O95" s="2" t="s">
        <v>58</v>
      </c>
      <c r="P95" s="2" t="s">
        <v>58</v>
      </c>
      <c r="Q95" s="2" t="s">
        <v>58</v>
      </c>
      <c r="R95" s="2" t="s">
        <v>58</v>
      </c>
      <c r="S95" s="2" t="s">
        <v>58</v>
      </c>
      <c r="T95" s="2" t="s">
        <v>58</v>
      </c>
      <c r="U95" s="2" t="s">
        <v>58</v>
      </c>
      <c r="V95" s="2" t="s">
        <v>58</v>
      </c>
      <c r="W95" s="2" t="s">
        <v>58</v>
      </c>
      <c r="X95" s="2" t="s">
        <v>58</v>
      </c>
      <c r="Y95" s="2" t="s">
        <v>58</v>
      </c>
    </row>
    <row r="96" spans="1:25" ht="30" x14ac:dyDescent="0.25">
      <c r="A96" s="35">
        <v>66</v>
      </c>
      <c r="B96" s="41" t="s">
        <v>85</v>
      </c>
      <c r="C96" s="5" t="s">
        <v>157</v>
      </c>
      <c r="D96" s="51" t="s">
        <v>227</v>
      </c>
      <c r="E96" s="3">
        <v>2</v>
      </c>
      <c r="F96" s="30">
        <f t="shared" si="12"/>
        <v>10</v>
      </c>
      <c r="G96" s="30">
        <v>10</v>
      </c>
      <c r="H96" s="2" t="s">
        <v>58</v>
      </c>
      <c r="I96" s="2" t="s">
        <v>58</v>
      </c>
      <c r="J96" s="2" t="s">
        <v>58</v>
      </c>
      <c r="K96" s="2" t="s">
        <v>58</v>
      </c>
      <c r="L96" s="2" t="s">
        <v>58</v>
      </c>
      <c r="M96" s="2" t="s">
        <v>58</v>
      </c>
      <c r="N96" s="2" t="s">
        <v>58</v>
      </c>
      <c r="O96" s="2" t="s">
        <v>58</v>
      </c>
      <c r="P96" s="2" t="s">
        <v>58</v>
      </c>
      <c r="Q96" s="2" t="s">
        <v>58</v>
      </c>
      <c r="R96" s="2" t="s">
        <v>58</v>
      </c>
      <c r="S96" s="2" t="s">
        <v>58</v>
      </c>
      <c r="T96" s="2" t="s">
        <v>58</v>
      </c>
      <c r="U96" s="2" t="s">
        <v>58</v>
      </c>
      <c r="V96" s="2" t="s">
        <v>58</v>
      </c>
      <c r="W96" s="2" t="s">
        <v>58</v>
      </c>
      <c r="X96" s="2" t="s">
        <v>58</v>
      </c>
      <c r="Y96" s="2" t="s">
        <v>58</v>
      </c>
    </row>
    <row r="97" spans="1:25" ht="60" x14ac:dyDescent="0.25">
      <c r="A97" s="35">
        <v>67</v>
      </c>
      <c r="B97" s="41" t="s">
        <v>26</v>
      </c>
      <c r="C97" s="5" t="s">
        <v>157</v>
      </c>
      <c r="D97" s="51" t="s">
        <v>227</v>
      </c>
      <c r="E97" s="3">
        <v>2</v>
      </c>
      <c r="F97" s="30">
        <f t="shared" si="12"/>
        <v>2</v>
      </c>
      <c r="G97" s="30">
        <v>2</v>
      </c>
      <c r="H97" s="2" t="s">
        <v>58</v>
      </c>
      <c r="I97" s="2" t="s">
        <v>58</v>
      </c>
      <c r="J97" s="2" t="s">
        <v>58</v>
      </c>
      <c r="K97" s="2" t="s">
        <v>58</v>
      </c>
      <c r="L97" s="2" t="s">
        <v>58</v>
      </c>
      <c r="M97" s="2" t="s">
        <v>58</v>
      </c>
      <c r="N97" s="2" t="s">
        <v>58</v>
      </c>
      <c r="O97" s="2" t="s">
        <v>58</v>
      </c>
      <c r="P97" s="2" t="s">
        <v>58</v>
      </c>
      <c r="Q97" s="2" t="s">
        <v>58</v>
      </c>
      <c r="R97" s="2" t="s">
        <v>58</v>
      </c>
      <c r="S97" s="2" t="s">
        <v>58</v>
      </c>
      <c r="T97" s="2" t="s">
        <v>58</v>
      </c>
      <c r="U97" s="2" t="s">
        <v>58</v>
      </c>
      <c r="V97" s="2" t="s">
        <v>58</v>
      </c>
      <c r="W97" s="2" t="s">
        <v>58</v>
      </c>
      <c r="X97" s="2" t="s">
        <v>58</v>
      </c>
      <c r="Y97" s="2" t="s">
        <v>58</v>
      </c>
    </row>
    <row r="98" spans="1:25" ht="75" x14ac:dyDescent="0.25">
      <c r="A98" s="35">
        <v>68</v>
      </c>
      <c r="B98" s="41" t="s">
        <v>86</v>
      </c>
      <c r="C98" s="5" t="s">
        <v>157</v>
      </c>
      <c r="D98" s="51" t="s">
        <v>227</v>
      </c>
      <c r="E98" s="3">
        <v>2</v>
      </c>
      <c r="F98" s="30">
        <f t="shared" si="12"/>
        <v>0</v>
      </c>
      <c r="G98" s="30">
        <v>0</v>
      </c>
      <c r="H98" s="2" t="s">
        <v>58</v>
      </c>
      <c r="I98" s="2" t="s">
        <v>58</v>
      </c>
      <c r="J98" s="2" t="s">
        <v>58</v>
      </c>
      <c r="K98" s="2" t="s">
        <v>58</v>
      </c>
      <c r="L98" s="2" t="s">
        <v>58</v>
      </c>
      <c r="M98" s="2" t="s">
        <v>58</v>
      </c>
      <c r="N98" s="2" t="s">
        <v>58</v>
      </c>
      <c r="O98" s="2" t="s">
        <v>58</v>
      </c>
      <c r="P98" s="2" t="s">
        <v>58</v>
      </c>
      <c r="Q98" s="2" t="s">
        <v>58</v>
      </c>
      <c r="R98" s="2" t="s">
        <v>58</v>
      </c>
      <c r="S98" s="2" t="s">
        <v>58</v>
      </c>
      <c r="T98" s="2" t="s">
        <v>58</v>
      </c>
      <c r="U98" s="2" t="s">
        <v>58</v>
      </c>
      <c r="V98" s="2" t="s">
        <v>58</v>
      </c>
      <c r="W98" s="2" t="s">
        <v>58</v>
      </c>
      <c r="X98" s="2" t="s">
        <v>58</v>
      </c>
      <c r="Y98" s="2" t="s">
        <v>58</v>
      </c>
    </row>
    <row r="99" spans="1:25" ht="75" x14ac:dyDescent="0.25">
      <c r="A99" s="35">
        <v>69</v>
      </c>
      <c r="B99" s="41" t="s">
        <v>131</v>
      </c>
      <c r="C99" s="5" t="s">
        <v>157</v>
      </c>
      <c r="D99" s="51" t="s">
        <v>227</v>
      </c>
      <c r="E99" s="3">
        <v>2</v>
      </c>
      <c r="F99" s="30">
        <f t="shared" si="12"/>
        <v>477</v>
      </c>
      <c r="G99" s="30">
        <v>477</v>
      </c>
      <c r="H99" s="2" t="s">
        <v>58</v>
      </c>
      <c r="I99" s="2" t="s">
        <v>58</v>
      </c>
      <c r="J99" s="2" t="s">
        <v>58</v>
      </c>
      <c r="K99" s="2" t="s">
        <v>58</v>
      </c>
      <c r="L99" s="2" t="s">
        <v>58</v>
      </c>
      <c r="M99" s="2" t="s">
        <v>58</v>
      </c>
      <c r="N99" s="2" t="s">
        <v>58</v>
      </c>
      <c r="O99" s="2" t="s">
        <v>58</v>
      </c>
      <c r="P99" s="2" t="s">
        <v>58</v>
      </c>
      <c r="Q99" s="2" t="s">
        <v>58</v>
      </c>
      <c r="R99" s="2" t="s">
        <v>58</v>
      </c>
      <c r="S99" s="2" t="s">
        <v>58</v>
      </c>
      <c r="T99" s="2" t="s">
        <v>58</v>
      </c>
      <c r="U99" s="2" t="s">
        <v>58</v>
      </c>
      <c r="V99" s="2" t="s">
        <v>58</v>
      </c>
      <c r="W99" s="2" t="s">
        <v>58</v>
      </c>
      <c r="X99" s="2" t="s">
        <v>58</v>
      </c>
      <c r="Y99" s="2" t="s">
        <v>58</v>
      </c>
    </row>
    <row r="100" spans="1:25" ht="30" x14ac:dyDescent="0.25">
      <c r="A100" s="35">
        <v>70</v>
      </c>
      <c r="B100" s="41" t="s">
        <v>132</v>
      </c>
      <c r="C100" s="5" t="s">
        <v>157</v>
      </c>
      <c r="D100" s="51" t="s">
        <v>227</v>
      </c>
      <c r="E100" s="3">
        <v>2</v>
      </c>
      <c r="F100" s="30">
        <f t="shared" si="12"/>
        <v>306</v>
      </c>
      <c r="G100" s="30">
        <v>306</v>
      </c>
      <c r="H100" s="2" t="s">
        <v>58</v>
      </c>
      <c r="I100" s="2" t="s">
        <v>58</v>
      </c>
      <c r="J100" s="2" t="s">
        <v>58</v>
      </c>
      <c r="K100" s="2" t="s">
        <v>58</v>
      </c>
      <c r="L100" s="2" t="s">
        <v>58</v>
      </c>
      <c r="M100" s="2" t="s">
        <v>58</v>
      </c>
      <c r="N100" s="2" t="s">
        <v>58</v>
      </c>
      <c r="O100" s="2" t="s">
        <v>58</v>
      </c>
      <c r="P100" s="2" t="s">
        <v>58</v>
      </c>
      <c r="Q100" s="2" t="s">
        <v>58</v>
      </c>
      <c r="R100" s="2" t="s">
        <v>58</v>
      </c>
      <c r="S100" s="2" t="s">
        <v>58</v>
      </c>
      <c r="T100" s="2" t="s">
        <v>58</v>
      </c>
      <c r="U100" s="2" t="s">
        <v>58</v>
      </c>
      <c r="V100" s="2" t="s">
        <v>58</v>
      </c>
      <c r="W100" s="2" t="s">
        <v>58</v>
      </c>
      <c r="X100" s="2" t="s">
        <v>58</v>
      </c>
      <c r="Y100" s="2" t="s">
        <v>58</v>
      </c>
    </row>
    <row r="101" spans="1:25" s="15" customFormat="1" x14ac:dyDescent="0.25">
      <c r="A101" s="48"/>
      <c r="B101" s="37" t="s">
        <v>94</v>
      </c>
      <c r="C101" s="47"/>
      <c r="D101" s="53"/>
      <c r="E101" s="17"/>
      <c r="F101" s="63">
        <f>SUM(F70:F100)</f>
        <v>2487</v>
      </c>
      <c r="G101" s="63">
        <f t="shared" ref="G101:Y101" si="13">SUM(G70:G100)</f>
        <v>2487</v>
      </c>
      <c r="H101" s="63">
        <f t="shared" si="13"/>
        <v>0</v>
      </c>
      <c r="I101" s="63">
        <f t="shared" si="13"/>
        <v>0</v>
      </c>
      <c r="J101" s="63">
        <f t="shared" si="13"/>
        <v>0</v>
      </c>
      <c r="K101" s="63">
        <f t="shared" si="13"/>
        <v>0</v>
      </c>
      <c r="L101" s="63">
        <f t="shared" si="13"/>
        <v>0</v>
      </c>
      <c r="M101" s="63">
        <f t="shared" si="13"/>
        <v>0</v>
      </c>
      <c r="N101" s="63">
        <f t="shared" si="13"/>
        <v>0</v>
      </c>
      <c r="O101" s="63">
        <f t="shared" si="13"/>
        <v>0</v>
      </c>
      <c r="P101" s="63">
        <f t="shared" si="13"/>
        <v>0</v>
      </c>
      <c r="Q101" s="63">
        <f t="shared" si="13"/>
        <v>0</v>
      </c>
      <c r="R101" s="63">
        <f t="shared" si="13"/>
        <v>0</v>
      </c>
      <c r="S101" s="63">
        <f t="shared" si="13"/>
        <v>0</v>
      </c>
      <c r="T101" s="63">
        <f t="shared" si="13"/>
        <v>0</v>
      </c>
      <c r="U101" s="63">
        <f t="shared" si="13"/>
        <v>0</v>
      </c>
      <c r="V101" s="63">
        <f t="shared" si="13"/>
        <v>0</v>
      </c>
      <c r="W101" s="63">
        <f t="shared" si="13"/>
        <v>0</v>
      </c>
      <c r="X101" s="63">
        <f t="shared" si="13"/>
        <v>0</v>
      </c>
      <c r="Y101" s="63">
        <f t="shared" si="13"/>
        <v>0</v>
      </c>
    </row>
    <row r="102" spans="1:25" ht="21.75" customHeight="1" x14ac:dyDescent="0.25">
      <c r="A102" s="35"/>
      <c r="B102" s="187" t="s">
        <v>154</v>
      </c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9"/>
    </row>
    <row r="103" spans="1:25" ht="42.75" customHeight="1" x14ac:dyDescent="0.25">
      <c r="A103" s="35">
        <v>71</v>
      </c>
      <c r="B103" s="40" t="s">
        <v>259</v>
      </c>
      <c r="C103" s="5" t="s">
        <v>156</v>
      </c>
      <c r="D103" s="51" t="s">
        <v>228</v>
      </c>
      <c r="E103" s="3" t="s">
        <v>58</v>
      </c>
      <c r="F103" s="30">
        <f t="shared" ref="F103:F106" si="14">SUM(G103:Y103)</f>
        <v>13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13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</row>
    <row r="104" spans="1:25" ht="30.75" customHeight="1" x14ac:dyDescent="0.25">
      <c r="A104" s="35">
        <v>72</v>
      </c>
      <c r="B104" s="40" t="s">
        <v>255</v>
      </c>
      <c r="C104" s="5" t="s">
        <v>156</v>
      </c>
      <c r="D104" s="51" t="s">
        <v>228</v>
      </c>
      <c r="E104" s="3" t="s">
        <v>58</v>
      </c>
      <c r="F104" s="30">
        <f t="shared" si="14"/>
        <v>9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9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</row>
    <row r="105" spans="1:25" ht="45" customHeight="1" x14ac:dyDescent="0.25">
      <c r="A105" s="35">
        <v>73</v>
      </c>
      <c r="B105" s="40" t="s">
        <v>350</v>
      </c>
      <c r="C105" s="5" t="s">
        <v>156</v>
      </c>
      <c r="D105" s="51" t="s">
        <v>258</v>
      </c>
      <c r="E105" s="3" t="s">
        <v>58</v>
      </c>
      <c r="F105" s="30">
        <f t="shared" si="14"/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</row>
    <row r="106" spans="1:25" ht="47.25" customHeight="1" x14ac:dyDescent="0.25">
      <c r="A106" s="35">
        <v>74</v>
      </c>
      <c r="B106" s="40" t="s">
        <v>351</v>
      </c>
      <c r="C106" s="5" t="s">
        <v>156</v>
      </c>
      <c r="D106" s="51" t="s">
        <v>258</v>
      </c>
      <c r="E106" s="3" t="s">
        <v>58</v>
      </c>
      <c r="F106" s="30">
        <f t="shared" si="14"/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</row>
    <row r="107" spans="1:25" ht="80.25" customHeight="1" x14ac:dyDescent="0.25">
      <c r="A107" s="35">
        <v>75</v>
      </c>
      <c r="B107" s="40" t="s">
        <v>352</v>
      </c>
      <c r="C107" s="5" t="s">
        <v>156</v>
      </c>
      <c r="D107" s="51" t="s">
        <v>258</v>
      </c>
      <c r="E107" s="3" t="s">
        <v>58</v>
      </c>
      <c r="F107" s="30">
        <f t="shared" si="12"/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</row>
    <row r="108" spans="1:25" ht="81.75" customHeight="1" x14ac:dyDescent="0.25">
      <c r="A108" s="35">
        <v>76</v>
      </c>
      <c r="B108" s="40" t="s">
        <v>353</v>
      </c>
      <c r="C108" s="5" t="s">
        <v>156</v>
      </c>
      <c r="D108" s="51" t="s">
        <v>258</v>
      </c>
      <c r="E108" s="3" t="s">
        <v>58</v>
      </c>
      <c r="F108" s="30">
        <f t="shared" si="12"/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</row>
    <row r="109" spans="1:25" s="15" customFormat="1" ht="22.5" customHeight="1" x14ac:dyDescent="0.25">
      <c r="A109" s="48"/>
      <c r="B109" s="37" t="s">
        <v>94</v>
      </c>
      <c r="C109" s="47"/>
      <c r="D109" s="53"/>
      <c r="E109" s="17"/>
      <c r="F109" s="50">
        <f>SUM(F103:F108)</f>
        <v>22</v>
      </c>
      <c r="G109" s="50">
        <f>SUM(G103:G108)</f>
        <v>0</v>
      </c>
      <c r="H109" s="50">
        <f t="shared" ref="H109:Y109" si="15">SUM(H103:H108)</f>
        <v>0</v>
      </c>
      <c r="I109" s="50">
        <f t="shared" si="15"/>
        <v>0</v>
      </c>
      <c r="J109" s="50">
        <f t="shared" si="15"/>
        <v>0</v>
      </c>
      <c r="K109" s="50">
        <f t="shared" si="15"/>
        <v>0</v>
      </c>
      <c r="L109" s="50">
        <f t="shared" si="15"/>
        <v>0</v>
      </c>
      <c r="M109" s="50">
        <f t="shared" si="15"/>
        <v>22</v>
      </c>
      <c r="N109" s="50">
        <f t="shared" si="15"/>
        <v>0</v>
      </c>
      <c r="O109" s="50">
        <f t="shared" si="15"/>
        <v>0</v>
      </c>
      <c r="P109" s="50">
        <f t="shared" si="15"/>
        <v>0</v>
      </c>
      <c r="Q109" s="50">
        <f t="shared" si="15"/>
        <v>0</v>
      </c>
      <c r="R109" s="50">
        <f t="shared" si="15"/>
        <v>0</v>
      </c>
      <c r="S109" s="50">
        <f t="shared" si="15"/>
        <v>0</v>
      </c>
      <c r="T109" s="50">
        <f t="shared" si="15"/>
        <v>0</v>
      </c>
      <c r="U109" s="50">
        <f t="shared" si="15"/>
        <v>0</v>
      </c>
      <c r="V109" s="50">
        <f t="shared" si="15"/>
        <v>0</v>
      </c>
      <c r="W109" s="50">
        <f t="shared" si="15"/>
        <v>0</v>
      </c>
      <c r="X109" s="50">
        <f t="shared" si="15"/>
        <v>0</v>
      </c>
      <c r="Y109" s="50">
        <f t="shared" si="15"/>
        <v>0</v>
      </c>
    </row>
    <row r="110" spans="1:25" ht="21.75" customHeight="1" x14ac:dyDescent="0.25">
      <c r="A110" s="35"/>
      <c r="B110" s="187" t="s">
        <v>179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9"/>
    </row>
    <row r="111" spans="1:25" ht="55.5" customHeight="1" x14ac:dyDescent="0.25">
      <c r="A111" s="35">
        <v>77</v>
      </c>
      <c r="B111" s="38" t="s">
        <v>180</v>
      </c>
      <c r="C111" s="5" t="s">
        <v>156</v>
      </c>
      <c r="D111" s="51" t="s">
        <v>229</v>
      </c>
      <c r="E111" s="3">
        <v>2</v>
      </c>
      <c r="F111" s="30">
        <f t="shared" si="12"/>
        <v>58</v>
      </c>
      <c r="G111" s="30">
        <v>9</v>
      </c>
      <c r="H111" s="30">
        <v>19</v>
      </c>
      <c r="I111" s="30">
        <v>0</v>
      </c>
      <c r="J111" s="30">
        <v>4</v>
      </c>
      <c r="K111" s="30">
        <v>3</v>
      </c>
      <c r="L111" s="30">
        <v>10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1</v>
      </c>
      <c r="S111" s="30">
        <v>1</v>
      </c>
      <c r="T111" s="30">
        <v>0</v>
      </c>
      <c r="U111" s="30">
        <v>0</v>
      </c>
      <c r="V111" s="30">
        <v>1</v>
      </c>
      <c r="W111" s="30">
        <v>0</v>
      </c>
      <c r="X111" s="30">
        <v>0</v>
      </c>
      <c r="Y111" s="30">
        <v>10</v>
      </c>
    </row>
    <row r="112" spans="1:25" s="15" customFormat="1" ht="18" customHeight="1" x14ac:dyDescent="0.25">
      <c r="A112" s="48"/>
      <c r="B112" s="37" t="s">
        <v>94</v>
      </c>
      <c r="C112" s="47"/>
      <c r="D112" s="53"/>
      <c r="E112" s="17"/>
      <c r="F112" s="50">
        <f>SUM(F111)</f>
        <v>58</v>
      </c>
      <c r="G112" s="50">
        <f t="shared" ref="G112:Y112" si="16">SUM(G111)</f>
        <v>9</v>
      </c>
      <c r="H112" s="50">
        <f t="shared" si="16"/>
        <v>19</v>
      </c>
      <c r="I112" s="50">
        <f t="shared" si="16"/>
        <v>0</v>
      </c>
      <c r="J112" s="50">
        <f t="shared" si="16"/>
        <v>4</v>
      </c>
      <c r="K112" s="50">
        <f t="shared" si="16"/>
        <v>3</v>
      </c>
      <c r="L112" s="50">
        <f t="shared" si="16"/>
        <v>10</v>
      </c>
      <c r="M112" s="50">
        <f t="shared" si="16"/>
        <v>0</v>
      </c>
      <c r="N112" s="50">
        <f t="shared" si="16"/>
        <v>0</v>
      </c>
      <c r="O112" s="50">
        <f t="shared" si="16"/>
        <v>0</v>
      </c>
      <c r="P112" s="50">
        <f t="shared" si="16"/>
        <v>0</v>
      </c>
      <c r="Q112" s="50">
        <f t="shared" si="16"/>
        <v>0</v>
      </c>
      <c r="R112" s="50">
        <f t="shared" si="16"/>
        <v>1</v>
      </c>
      <c r="S112" s="50">
        <f t="shared" si="16"/>
        <v>1</v>
      </c>
      <c r="T112" s="50">
        <f t="shared" si="16"/>
        <v>0</v>
      </c>
      <c r="U112" s="50">
        <f t="shared" si="16"/>
        <v>0</v>
      </c>
      <c r="V112" s="50">
        <f t="shared" si="16"/>
        <v>1</v>
      </c>
      <c r="W112" s="50">
        <f t="shared" si="16"/>
        <v>0</v>
      </c>
      <c r="X112" s="50">
        <f t="shared" si="16"/>
        <v>0</v>
      </c>
      <c r="Y112" s="50">
        <f t="shared" si="16"/>
        <v>10</v>
      </c>
    </row>
    <row r="113" spans="1:25" ht="21.75" customHeight="1" x14ac:dyDescent="0.25">
      <c r="A113" s="35"/>
      <c r="B113" s="187" t="s">
        <v>354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9"/>
    </row>
    <row r="114" spans="1:25" s="138" customFormat="1" ht="30" customHeight="1" x14ac:dyDescent="0.25">
      <c r="A114" s="132">
        <v>78</v>
      </c>
      <c r="B114" s="133" t="s">
        <v>364</v>
      </c>
      <c r="C114" s="134" t="s">
        <v>156</v>
      </c>
      <c r="D114" s="135" t="s">
        <v>355</v>
      </c>
      <c r="E114" s="136">
        <v>2</v>
      </c>
      <c r="F114" s="137">
        <f t="shared" ref="F114" si="17">SUM(G114:Y114)</f>
        <v>0</v>
      </c>
      <c r="G114" s="137">
        <v>0</v>
      </c>
      <c r="H114" s="137">
        <v>0</v>
      </c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37">
        <v>0</v>
      </c>
      <c r="O114" s="137">
        <v>0</v>
      </c>
      <c r="P114" s="137">
        <v>0</v>
      </c>
      <c r="Q114" s="137">
        <v>0</v>
      </c>
      <c r="R114" s="137">
        <v>0</v>
      </c>
      <c r="S114" s="137">
        <v>0</v>
      </c>
      <c r="T114" s="137">
        <v>0</v>
      </c>
      <c r="U114" s="137">
        <v>0</v>
      </c>
      <c r="V114" s="137">
        <v>0</v>
      </c>
      <c r="W114" s="137">
        <v>0</v>
      </c>
      <c r="X114" s="137">
        <v>0</v>
      </c>
      <c r="Y114" s="137">
        <v>0</v>
      </c>
    </row>
    <row r="115" spans="1:25" s="15" customFormat="1" ht="18" customHeight="1" x14ac:dyDescent="0.25">
      <c r="A115" s="48"/>
      <c r="B115" s="37" t="s">
        <v>94</v>
      </c>
      <c r="C115" s="47"/>
      <c r="D115" s="53"/>
      <c r="E115" s="17"/>
      <c r="F115" s="50">
        <f>SUM(F114)</f>
        <v>0</v>
      </c>
      <c r="G115" s="50">
        <f t="shared" ref="G115:Y115" si="18">SUM(G114)</f>
        <v>0</v>
      </c>
      <c r="H115" s="50">
        <f t="shared" si="18"/>
        <v>0</v>
      </c>
      <c r="I115" s="50">
        <f t="shared" si="18"/>
        <v>0</v>
      </c>
      <c r="J115" s="50">
        <f t="shared" si="18"/>
        <v>0</v>
      </c>
      <c r="K115" s="50">
        <f t="shared" si="18"/>
        <v>0</v>
      </c>
      <c r="L115" s="50">
        <f t="shared" si="18"/>
        <v>0</v>
      </c>
      <c r="M115" s="50">
        <f t="shared" si="18"/>
        <v>0</v>
      </c>
      <c r="N115" s="50">
        <f t="shared" si="18"/>
        <v>0</v>
      </c>
      <c r="O115" s="50">
        <f t="shared" si="18"/>
        <v>0</v>
      </c>
      <c r="P115" s="50">
        <f t="shared" si="18"/>
        <v>0</v>
      </c>
      <c r="Q115" s="50">
        <f t="shared" si="18"/>
        <v>0</v>
      </c>
      <c r="R115" s="50">
        <f t="shared" si="18"/>
        <v>0</v>
      </c>
      <c r="S115" s="50">
        <f t="shared" si="18"/>
        <v>0</v>
      </c>
      <c r="T115" s="50">
        <f t="shared" si="18"/>
        <v>0</v>
      </c>
      <c r="U115" s="50">
        <f t="shared" si="18"/>
        <v>0</v>
      </c>
      <c r="V115" s="50">
        <f t="shared" si="18"/>
        <v>0</v>
      </c>
      <c r="W115" s="50">
        <f t="shared" si="18"/>
        <v>0</v>
      </c>
      <c r="X115" s="50">
        <f t="shared" si="18"/>
        <v>0</v>
      </c>
      <c r="Y115" s="50">
        <f t="shared" si="18"/>
        <v>0</v>
      </c>
    </row>
    <row r="116" spans="1:25" s="15" customFormat="1" ht="18" customHeight="1" x14ac:dyDescent="0.25">
      <c r="A116" s="48"/>
      <c r="B116" s="37" t="s">
        <v>97</v>
      </c>
      <c r="C116" s="47"/>
      <c r="D116" s="53"/>
      <c r="E116" s="17"/>
      <c r="F116" s="50">
        <f>F112+F109+F101</f>
        <v>2567</v>
      </c>
      <c r="G116" s="50">
        <f>G112+G109+G101</f>
        <v>2496</v>
      </c>
      <c r="H116" s="50">
        <f t="shared" ref="H116:Y116" si="19">H112+H109+H101</f>
        <v>19</v>
      </c>
      <c r="I116" s="50">
        <f t="shared" si="19"/>
        <v>0</v>
      </c>
      <c r="J116" s="50">
        <f t="shared" si="19"/>
        <v>4</v>
      </c>
      <c r="K116" s="50">
        <f t="shared" si="19"/>
        <v>3</v>
      </c>
      <c r="L116" s="50">
        <f t="shared" si="19"/>
        <v>10</v>
      </c>
      <c r="M116" s="50">
        <f t="shared" si="19"/>
        <v>22</v>
      </c>
      <c r="N116" s="50">
        <f t="shared" si="19"/>
        <v>0</v>
      </c>
      <c r="O116" s="50">
        <f t="shared" si="19"/>
        <v>0</v>
      </c>
      <c r="P116" s="50">
        <f t="shared" si="19"/>
        <v>0</v>
      </c>
      <c r="Q116" s="50">
        <f t="shared" si="19"/>
        <v>0</v>
      </c>
      <c r="R116" s="50">
        <f t="shared" si="19"/>
        <v>1</v>
      </c>
      <c r="S116" s="50">
        <f t="shared" si="19"/>
        <v>1</v>
      </c>
      <c r="T116" s="50">
        <f t="shared" si="19"/>
        <v>0</v>
      </c>
      <c r="U116" s="50">
        <f t="shared" si="19"/>
        <v>0</v>
      </c>
      <c r="V116" s="50">
        <f t="shared" si="19"/>
        <v>1</v>
      </c>
      <c r="W116" s="50">
        <f t="shared" si="19"/>
        <v>0</v>
      </c>
      <c r="X116" s="50">
        <f t="shared" si="19"/>
        <v>0</v>
      </c>
      <c r="Y116" s="50">
        <f t="shared" si="19"/>
        <v>10</v>
      </c>
    </row>
    <row r="117" spans="1:25" ht="15" customHeight="1" x14ac:dyDescent="0.25">
      <c r="A117" s="35"/>
      <c r="B117" s="190" t="s">
        <v>11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2"/>
    </row>
    <row r="118" spans="1:25" ht="15" customHeight="1" x14ac:dyDescent="0.25">
      <c r="A118" s="35"/>
      <c r="B118" s="187" t="s">
        <v>16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9"/>
    </row>
    <row r="119" spans="1:25" ht="75" x14ac:dyDescent="0.25">
      <c r="A119" s="35">
        <v>79</v>
      </c>
      <c r="B119" s="38" t="s">
        <v>127</v>
      </c>
      <c r="C119" s="2" t="s">
        <v>13</v>
      </c>
      <c r="D119" s="51" t="s">
        <v>230</v>
      </c>
      <c r="E119" s="3">
        <v>2</v>
      </c>
      <c r="F119" s="30">
        <f t="shared" ref="F119:F123" si="20">SUM(G119:Y119)</f>
        <v>0</v>
      </c>
      <c r="G119" s="30">
        <v>0</v>
      </c>
      <c r="H119" s="2" t="s">
        <v>58</v>
      </c>
      <c r="I119" s="2" t="s">
        <v>58</v>
      </c>
      <c r="J119" s="2" t="s">
        <v>58</v>
      </c>
      <c r="K119" s="2" t="s">
        <v>58</v>
      </c>
      <c r="L119" s="2" t="s">
        <v>58</v>
      </c>
      <c r="M119" s="2" t="s">
        <v>58</v>
      </c>
      <c r="N119" s="2" t="s">
        <v>58</v>
      </c>
      <c r="O119" s="2" t="s">
        <v>58</v>
      </c>
      <c r="P119" s="2" t="s">
        <v>58</v>
      </c>
      <c r="Q119" s="2" t="s">
        <v>58</v>
      </c>
      <c r="R119" s="2" t="s">
        <v>58</v>
      </c>
      <c r="S119" s="2" t="s">
        <v>58</v>
      </c>
      <c r="T119" s="2" t="s">
        <v>58</v>
      </c>
      <c r="U119" s="2" t="s">
        <v>58</v>
      </c>
      <c r="V119" s="2" t="s">
        <v>58</v>
      </c>
      <c r="W119" s="2" t="s">
        <v>58</v>
      </c>
      <c r="X119" s="2" t="s">
        <v>58</v>
      </c>
      <c r="Y119" s="2" t="s">
        <v>58</v>
      </c>
    </row>
    <row r="120" spans="1:25" ht="60" x14ac:dyDescent="0.25">
      <c r="A120" s="35">
        <v>80</v>
      </c>
      <c r="B120" s="38" t="s">
        <v>125</v>
      </c>
      <c r="C120" s="2" t="s">
        <v>13</v>
      </c>
      <c r="D120" s="51" t="s">
        <v>230</v>
      </c>
      <c r="E120" s="3">
        <v>2</v>
      </c>
      <c r="F120" s="30">
        <f t="shared" si="20"/>
        <v>0</v>
      </c>
      <c r="G120" s="30">
        <v>0</v>
      </c>
      <c r="H120" s="2" t="s">
        <v>58</v>
      </c>
      <c r="I120" s="2" t="s">
        <v>58</v>
      </c>
      <c r="J120" s="2" t="s">
        <v>58</v>
      </c>
      <c r="K120" s="2" t="s">
        <v>58</v>
      </c>
      <c r="L120" s="2" t="s">
        <v>58</v>
      </c>
      <c r="M120" s="2" t="s">
        <v>58</v>
      </c>
      <c r="N120" s="2" t="s">
        <v>58</v>
      </c>
      <c r="O120" s="2" t="s">
        <v>58</v>
      </c>
      <c r="P120" s="2" t="s">
        <v>58</v>
      </c>
      <c r="Q120" s="2" t="s">
        <v>58</v>
      </c>
      <c r="R120" s="2" t="s">
        <v>58</v>
      </c>
      <c r="S120" s="2" t="s">
        <v>58</v>
      </c>
      <c r="T120" s="2" t="s">
        <v>58</v>
      </c>
      <c r="U120" s="2" t="s">
        <v>58</v>
      </c>
      <c r="V120" s="2" t="s">
        <v>58</v>
      </c>
      <c r="W120" s="2" t="s">
        <v>58</v>
      </c>
      <c r="X120" s="2" t="s">
        <v>58</v>
      </c>
      <c r="Y120" s="2" t="s">
        <v>58</v>
      </c>
    </row>
    <row r="121" spans="1:25" ht="60" x14ac:dyDescent="0.25">
      <c r="A121" s="35">
        <v>81</v>
      </c>
      <c r="B121" s="38" t="s">
        <v>126</v>
      </c>
      <c r="C121" s="2" t="s">
        <v>13</v>
      </c>
      <c r="D121" s="51" t="s">
        <v>230</v>
      </c>
      <c r="E121" s="3">
        <v>2</v>
      </c>
      <c r="F121" s="30">
        <f t="shared" si="20"/>
        <v>0</v>
      </c>
      <c r="G121" s="30">
        <v>0</v>
      </c>
      <c r="H121" s="2" t="s">
        <v>58</v>
      </c>
      <c r="I121" s="2" t="s">
        <v>58</v>
      </c>
      <c r="J121" s="2" t="s">
        <v>58</v>
      </c>
      <c r="K121" s="2" t="s">
        <v>58</v>
      </c>
      <c r="L121" s="2" t="s">
        <v>58</v>
      </c>
      <c r="M121" s="2" t="s">
        <v>58</v>
      </c>
      <c r="N121" s="2" t="s">
        <v>58</v>
      </c>
      <c r="O121" s="2" t="s">
        <v>58</v>
      </c>
      <c r="P121" s="2" t="s">
        <v>58</v>
      </c>
      <c r="Q121" s="2" t="s">
        <v>58</v>
      </c>
      <c r="R121" s="2" t="s">
        <v>58</v>
      </c>
      <c r="S121" s="2" t="s">
        <v>58</v>
      </c>
      <c r="T121" s="2" t="s">
        <v>58</v>
      </c>
      <c r="U121" s="2" t="s">
        <v>58</v>
      </c>
      <c r="V121" s="2" t="s">
        <v>58</v>
      </c>
      <c r="W121" s="2" t="s">
        <v>58</v>
      </c>
      <c r="X121" s="2" t="s">
        <v>58</v>
      </c>
      <c r="Y121" s="2" t="s">
        <v>58</v>
      </c>
    </row>
    <row r="122" spans="1:25" ht="45" x14ac:dyDescent="0.25">
      <c r="A122" s="35">
        <v>82</v>
      </c>
      <c r="B122" s="38" t="s">
        <v>128</v>
      </c>
      <c r="C122" s="2" t="s">
        <v>13</v>
      </c>
      <c r="D122" s="51" t="s">
        <v>230</v>
      </c>
      <c r="E122" s="3">
        <v>2</v>
      </c>
      <c r="F122" s="30">
        <f t="shared" si="20"/>
        <v>0</v>
      </c>
      <c r="G122" s="30">
        <v>0</v>
      </c>
      <c r="H122" s="2" t="s">
        <v>58</v>
      </c>
      <c r="I122" s="2" t="s">
        <v>58</v>
      </c>
      <c r="J122" s="2" t="s">
        <v>58</v>
      </c>
      <c r="K122" s="2" t="s">
        <v>58</v>
      </c>
      <c r="L122" s="2" t="s">
        <v>58</v>
      </c>
      <c r="M122" s="2" t="s">
        <v>58</v>
      </c>
      <c r="N122" s="2" t="s">
        <v>58</v>
      </c>
      <c r="O122" s="2" t="s">
        <v>58</v>
      </c>
      <c r="P122" s="2" t="s">
        <v>58</v>
      </c>
      <c r="Q122" s="2" t="s">
        <v>58</v>
      </c>
      <c r="R122" s="2" t="s">
        <v>58</v>
      </c>
      <c r="S122" s="2" t="s">
        <v>58</v>
      </c>
      <c r="T122" s="2" t="s">
        <v>58</v>
      </c>
      <c r="U122" s="2" t="s">
        <v>58</v>
      </c>
      <c r="V122" s="2" t="s">
        <v>58</v>
      </c>
      <c r="W122" s="2" t="s">
        <v>58</v>
      </c>
      <c r="X122" s="2" t="s">
        <v>58</v>
      </c>
      <c r="Y122" s="2" t="s">
        <v>58</v>
      </c>
    </row>
    <row r="123" spans="1:25" ht="60" x14ac:dyDescent="0.25">
      <c r="A123" s="35">
        <v>83</v>
      </c>
      <c r="B123" s="38" t="s">
        <v>124</v>
      </c>
      <c r="C123" s="2" t="s">
        <v>13</v>
      </c>
      <c r="D123" s="51" t="s">
        <v>230</v>
      </c>
      <c r="E123" s="3">
        <v>2</v>
      </c>
      <c r="F123" s="30">
        <f t="shared" si="20"/>
        <v>0</v>
      </c>
      <c r="G123" s="30">
        <v>0</v>
      </c>
      <c r="H123" s="2" t="s">
        <v>58</v>
      </c>
      <c r="I123" s="2" t="s">
        <v>58</v>
      </c>
      <c r="J123" s="2" t="s">
        <v>58</v>
      </c>
      <c r="K123" s="2" t="s">
        <v>58</v>
      </c>
      <c r="L123" s="2" t="s">
        <v>58</v>
      </c>
      <c r="M123" s="2" t="s">
        <v>58</v>
      </c>
      <c r="N123" s="2" t="s">
        <v>58</v>
      </c>
      <c r="O123" s="2" t="s">
        <v>58</v>
      </c>
      <c r="P123" s="2" t="s">
        <v>58</v>
      </c>
      <c r="Q123" s="2" t="s">
        <v>58</v>
      </c>
      <c r="R123" s="2" t="s">
        <v>58</v>
      </c>
      <c r="S123" s="2" t="s">
        <v>58</v>
      </c>
      <c r="T123" s="2" t="s">
        <v>58</v>
      </c>
      <c r="U123" s="2" t="s">
        <v>58</v>
      </c>
      <c r="V123" s="2" t="s">
        <v>58</v>
      </c>
      <c r="W123" s="2" t="s">
        <v>58</v>
      </c>
      <c r="X123" s="2" t="s">
        <v>58</v>
      </c>
      <c r="Y123" s="2" t="s">
        <v>58</v>
      </c>
    </row>
    <row r="124" spans="1:25" s="15" customFormat="1" x14ac:dyDescent="0.25">
      <c r="A124" s="48"/>
      <c r="B124" s="37" t="s">
        <v>94</v>
      </c>
      <c r="C124" s="47"/>
      <c r="D124" s="53"/>
      <c r="E124" s="17"/>
      <c r="F124" s="50">
        <f>SUM(F119:F123)</f>
        <v>0</v>
      </c>
      <c r="G124" s="50">
        <f t="shared" ref="G124:Y124" si="21">SUM(G119:G123)</f>
        <v>0</v>
      </c>
      <c r="H124" s="50">
        <f t="shared" si="21"/>
        <v>0</v>
      </c>
      <c r="I124" s="50">
        <f t="shared" si="21"/>
        <v>0</v>
      </c>
      <c r="J124" s="50">
        <f t="shared" si="21"/>
        <v>0</v>
      </c>
      <c r="K124" s="50">
        <f t="shared" si="21"/>
        <v>0</v>
      </c>
      <c r="L124" s="50">
        <f t="shared" si="21"/>
        <v>0</v>
      </c>
      <c r="M124" s="50">
        <f t="shared" si="21"/>
        <v>0</v>
      </c>
      <c r="N124" s="50">
        <f t="shared" si="21"/>
        <v>0</v>
      </c>
      <c r="O124" s="50">
        <f t="shared" si="21"/>
        <v>0</v>
      </c>
      <c r="P124" s="50">
        <f t="shared" si="21"/>
        <v>0</v>
      </c>
      <c r="Q124" s="50">
        <f t="shared" si="21"/>
        <v>0</v>
      </c>
      <c r="R124" s="50">
        <f t="shared" si="21"/>
        <v>0</v>
      </c>
      <c r="S124" s="50">
        <f t="shared" si="21"/>
        <v>0</v>
      </c>
      <c r="T124" s="50">
        <f t="shared" si="21"/>
        <v>0</v>
      </c>
      <c r="U124" s="50">
        <f t="shared" si="21"/>
        <v>0</v>
      </c>
      <c r="V124" s="50">
        <f t="shared" si="21"/>
        <v>0</v>
      </c>
      <c r="W124" s="50">
        <f t="shared" si="21"/>
        <v>0</v>
      </c>
      <c r="X124" s="50">
        <f t="shared" si="21"/>
        <v>0</v>
      </c>
      <c r="Y124" s="50">
        <f t="shared" si="21"/>
        <v>0</v>
      </c>
    </row>
    <row r="125" spans="1:25" ht="15" customHeight="1" x14ac:dyDescent="0.25">
      <c r="A125" s="29"/>
      <c r="B125" s="187" t="s">
        <v>87</v>
      </c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9"/>
    </row>
    <row r="126" spans="1:25" ht="36" x14ac:dyDescent="0.25">
      <c r="A126" s="35">
        <v>84</v>
      </c>
      <c r="B126" s="34" t="s">
        <v>148</v>
      </c>
      <c r="C126" s="2" t="s">
        <v>13</v>
      </c>
      <c r="D126" s="51" t="s">
        <v>232</v>
      </c>
      <c r="E126" s="3">
        <v>1</v>
      </c>
      <c r="F126" s="30">
        <f t="shared" ref="F126:F141" si="22">SUM(G126:Y126)</f>
        <v>1425</v>
      </c>
      <c r="G126" s="30">
        <v>258</v>
      </c>
      <c r="H126" s="30">
        <v>311</v>
      </c>
      <c r="I126" s="30">
        <v>126</v>
      </c>
      <c r="J126" s="30">
        <v>421</v>
      </c>
      <c r="K126" s="30">
        <v>0</v>
      </c>
      <c r="L126" s="30">
        <v>12</v>
      </c>
      <c r="M126" s="30">
        <v>8</v>
      </c>
      <c r="N126" s="30">
        <v>0</v>
      </c>
      <c r="O126" s="30">
        <v>22</v>
      </c>
      <c r="P126" s="30">
        <v>109</v>
      </c>
      <c r="Q126" s="30">
        <v>0</v>
      </c>
      <c r="R126" s="30">
        <v>0</v>
      </c>
      <c r="S126" s="30">
        <v>158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</row>
    <row r="127" spans="1:25" ht="36" x14ac:dyDescent="0.25">
      <c r="A127" s="35">
        <v>85</v>
      </c>
      <c r="B127" s="34" t="s">
        <v>149</v>
      </c>
      <c r="C127" s="2" t="s">
        <v>13</v>
      </c>
      <c r="D127" s="51" t="s">
        <v>232</v>
      </c>
      <c r="E127" s="3">
        <v>1</v>
      </c>
      <c r="F127" s="30">
        <f t="shared" si="22"/>
        <v>1591</v>
      </c>
      <c r="G127" s="30">
        <v>247</v>
      </c>
      <c r="H127" s="30">
        <v>556</v>
      </c>
      <c r="I127" s="30">
        <v>153</v>
      </c>
      <c r="J127" s="30">
        <v>360</v>
      </c>
      <c r="K127" s="30">
        <v>1</v>
      </c>
      <c r="L127" s="30">
        <v>3</v>
      </c>
      <c r="M127" s="30">
        <v>15</v>
      </c>
      <c r="N127" s="30">
        <v>0</v>
      </c>
      <c r="O127" s="30">
        <v>6</v>
      </c>
      <c r="P127" s="30">
        <v>110</v>
      </c>
      <c r="Q127" s="30">
        <v>5</v>
      </c>
      <c r="R127" s="30">
        <v>2</v>
      </c>
      <c r="S127" s="30">
        <v>133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</row>
    <row r="128" spans="1:25" ht="60" x14ac:dyDescent="0.25">
      <c r="A128" s="35">
        <v>86</v>
      </c>
      <c r="B128" s="34" t="s">
        <v>150</v>
      </c>
      <c r="C128" s="2" t="s">
        <v>156</v>
      </c>
      <c r="D128" s="51" t="s">
        <v>232</v>
      </c>
      <c r="E128" s="3">
        <v>1</v>
      </c>
      <c r="F128" s="30">
        <f t="shared" si="22"/>
        <v>22</v>
      </c>
      <c r="G128" s="30">
        <v>5</v>
      </c>
      <c r="H128" s="30">
        <v>12</v>
      </c>
      <c r="I128" s="30">
        <v>1</v>
      </c>
      <c r="J128" s="30">
        <v>2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2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</row>
    <row r="129" spans="1:25" ht="90" x14ac:dyDescent="0.25">
      <c r="A129" s="35">
        <v>87</v>
      </c>
      <c r="B129" s="34" t="s">
        <v>151</v>
      </c>
      <c r="C129" s="2" t="s">
        <v>156</v>
      </c>
      <c r="D129" s="51" t="s">
        <v>232</v>
      </c>
      <c r="E129" s="3">
        <v>1</v>
      </c>
      <c r="F129" s="30">
        <f t="shared" si="22"/>
        <v>28</v>
      </c>
      <c r="G129" s="30">
        <v>9</v>
      </c>
      <c r="H129" s="30">
        <v>12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1</v>
      </c>
      <c r="O129" s="30">
        <v>0</v>
      </c>
      <c r="P129" s="30">
        <v>6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</row>
    <row r="130" spans="1:25" ht="90" x14ac:dyDescent="0.25">
      <c r="A130" s="35">
        <v>88</v>
      </c>
      <c r="B130" s="34" t="s">
        <v>155</v>
      </c>
      <c r="C130" s="2" t="s">
        <v>156</v>
      </c>
      <c r="D130" s="51" t="s">
        <v>232</v>
      </c>
      <c r="E130" s="3">
        <v>1</v>
      </c>
      <c r="F130" s="30">
        <f t="shared" si="22"/>
        <v>1796</v>
      </c>
      <c r="G130" s="30">
        <v>17</v>
      </c>
      <c r="H130" s="30">
        <v>883</v>
      </c>
      <c r="I130" s="30">
        <v>234</v>
      </c>
      <c r="J130" s="30">
        <v>634</v>
      </c>
      <c r="K130" s="30">
        <v>0</v>
      </c>
      <c r="L130" s="30">
        <v>1</v>
      </c>
      <c r="M130" s="30">
        <v>4</v>
      </c>
      <c r="N130" s="30">
        <v>0</v>
      </c>
      <c r="O130" s="30">
        <v>11</v>
      </c>
      <c r="P130" s="30">
        <v>7</v>
      </c>
      <c r="Q130" s="30">
        <v>0</v>
      </c>
      <c r="R130" s="30">
        <v>0</v>
      </c>
      <c r="S130" s="30">
        <v>5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</row>
    <row r="131" spans="1:25" ht="60" x14ac:dyDescent="0.25">
      <c r="A131" s="35">
        <v>89</v>
      </c>
      <c r="B131" s="34" t="s">
        <v>140</v>
      </c>
      <c r="C131" s="2" t="s">
        <v>156</v>
      </c>
      <c r="D131" s="51" t="s">
        <v>232</v>
      </c>
      <c r="E131" s="3">
        <v>1</v>
      </c>
      <c r="F131" s="30">
        <f t="shared" si="22"/>
        <v>381</v>
      </c>
      <c r="G131" s="30">
        <v>33</v>
      </c>
      <c r="H131" s="30">
        <v>137</v>
      </c>
      <c r="I131" s="30">
        <v>11</v>
      </c>
      <c r="J131" s="30">
        <v>50</v>
      </c>
      <c r="K131" s="30">
        <v>0</v>
      </c>
      <c r="L131" s="30">
        <v>10</v>
      </c>
      <c r="M131" s="30">
        <v>2</v>
      </c>
      <c r="N131" s="30">
        <v>4</v>
      </c>
      <c r="O131" s="30">
        <v>9</v>
      </c>
      <c r="P131" s="30">
        <v>102</v>
      </c>
      <c r="Q131" s="30">
        <v>4</v>
      </c>
      <c r="R131" s="30">
        <v>1</v>
      </c>
      <c r="S131" s="30">
        <v>14</v>
      </c>
      <c r="T131" s="30">
        <v>0</v>
      </c>
      <c r="U131" s="30">
        <v>0</v>
      </c>
      <c r="V131" s="30">
        <v>0</v>
      </c>
      <c r="W131" s="30">
        <v>4</v>
      </c>
      <c r="X131" s="30">
        <v>0</v>
      </c>
      <c r="Y131" s="30">
        <v>0</v>
      </c>
    </row>
    <row r="132" spans="1:25" ht="180" x14ac:dyDescent="0.25">
      <c r="A132" s="35">
        <v>90</v>
      </c>
      <c r="B132" s="34" t="s">
        <v>165</v>
      </c>
      <c r="C132" s="2" t="s">
        <v>156</v>
      </c>
      <c r="D132" s="51" t="s">
        <v>232</v>
      </c>
      <c r="E132" s="3">
        <v>1</v>
      </c>
      <c r="F132" s="30">
        <f t="shared" si="22"/>
        <v>14</v>
      </c>
      <c r="G132" s="30">
        <v>2</v>
      </c>
      <c r="H132" s="30">
        <v>4</v>
      </c>
      <c r="I132" s="30">
        <v>2</v>
      </c>
      <c r="J132" s="30">
        <v>0</v>
      </c>
      <c r="K132" s="30">
        <v>0</v>
      </c>
      <c r="L132" s="30">
        <v>5</v>
      </c>
      <c r="M132" s="30">
        <v>0</v>
      </c>
      <c r="N132" s="30">
        <v>0</v>
      </c>
      <c r="O132" s="30">
        <v>0</v>
      </c>
      <c r="P132" s="30">
        <v>1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</row>
    <row r="133" spans="1:25" ht="120" x14ac:dyDescent="0.25">
      <c r="A133" s="35">
        <v>91</v>
      </c>
      <c r="B133" s="34" t="s">
        <v>166</v>
      </c>
      <c r="C133" s="2" t="s">
        <v>13</v>
      </c>
      <c r="D133" s="51" t="s">
        <v>231</v>
      </c>
      <c r="E133" s="3">
        <v>3</v>
      </c>
      <c r="F133" s="30">
        <f t="shared" si="22"/>
        <v>77</v>
      </c>
      <c r="G133" s="30">
        <v>4</v>
      </c>
      <c r="H133" s="30">
        <v>49</v>
      </c>
      <c r="I133" s="30">
        <v>6</v>
      </c>
      <c r="J133" s="30">
        <v>4</v>
      </c>
      <c r="K133" s="30">
        <v>0</v>
      </c>
      <c r="L133" s="30">
        <v>2</v>
      </c>
      <c r="M133" s="30">
        <v>0</v>
      </c>
      <c r="N133" s="30">
        <v>3</v>
      </c>
      <c r="O133" s="30">
        <v>1</v>
      </c>
      <c r="P133" s="30">
        <v>4</v>
      </c>
      <c r="Q133" s="30">
        <v>3</v>
      </c>
      <c r="R133" s="30">
        <v>0</v>
      </c>
      <c r="S133" s="30">
        <v>1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</row>
    <row r="134" spans="1:25" ht="45" customHeight="1" x14ac:dyDescent="0.25">
      <c r="A134" s="35">
        <v>92</v>
      </c>
      <c r="B134" s="34" t="s">
        <v>163</v>
      </c>
      <c r="C134" s="2" t="s">
        <v>13</v>
      </c>
      <c r="D134" s="51" t="s">
        <v>231</v>
      </c>
      <c r="E134" s="3">
        <v>3</v>
      </c>
      <c r="F134" s="30">
        <f t="shared" si="22"/>
        <v>35</v>
      </c>
      <c r="G134" s="30">
        <v>8</v>
      </c>
      <c r="H134" s="30">
        <v>3</v>
      </c>
      <c r="I134" s="30">
        <v>2</v>
      </c>
      <c r="J134" s="30">
        <v>1</v>
      </c>
      <c r="K134" s="30">
        <v>0</v>
      </c>
      <c r="L134" s="30">
        <v>15</v>
      </c>
      <c r="M134" s="30">
        <v>0</v>
      </c>
      <c r="N134" s="30">
        <v>0</v>
      </c>
      <c r="O134" s="30">
        <v>6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</row>
    <row r="135" spans="1:25" ht="43.5" customHeight="1" x14ac:dyDescent="0.25">
      <c r="A135" s="35">
        <v>93</v>
      </c>
      <c r="B135" s="34" t="s">
        <v>164</v>
      </c>
      <c r="C135" s="2" t="s">
        <v>157</v>
      </c>
      <c r="D135" s="51" t="s">
        <v>231</v>
      </c>
      <c r="E135" s="3">
        <v>3</v>
      </c>
      <c r="F135" s="30">
        <f t="shared" si="22"/>
        <v>77</v>
      </c>
      <c r="G135" s="30">
        <v>18</v>
      </c>
      <c r="H135" s="30">
        <v>21</v>
      </c>
      <c r="I135" s="30">
        <v>3</v>
      </c>
      <c r="J135" s="30">
        <v>5</v>
      </c>
      <c r="K135" s="30">
        <v>0</v>
      </c>
      <c r="L135" s="30">
        <v>15</v>
      </c>
      <c r="M135" s="30">
        <v>4</v>
      </c>
      <c r="N135" s="30">
        <v>5</v>
      </c>
      <c r="O135" s="30">
        <v>2</v>
      </c>
      <c r="P135" s="30">
        <v>4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</row>
    <row r="136" spans="1:25" ht="44.25" customHeight="1" x14ac:dyDescent="0.25">
      <c r="A136" s="35">
        <v>94</v>
      </c>
      <c r="B136" s="44" t="s">
        <v>376</v>
      </c>
      <c r="C136" s="2" t="s">
        <v>157</v>
      </c>
      <c r="D136" s="51" t="s">
        <v>233</v>
      </c>
      <c r="E136" s="3">
        <v>2</v>
      </c>
      <c r="F136" s="30">
        <f t="shared" si="22"/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</row>
    <row r="137" spans="1:25" ht="80.25" customHeight="1" x14ac:dyDescent="0.25">
      <c r="A137" s="35">
        <v>95</v>
      </c>
      <c r="B137" s="44" t="s">
        <v>375</v>
      </c>
      <c r="C137" s="2" t="s">
        <v>157</v>
      </c>
      <c r="D137" s="51" t="s">
        <v>233</v>
      </c>
      <c r="E137" s="3">
        <v>2</v>
      </c>
      <c r="F137" s="30">
        <f t="shared" si="22"/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</row>
    <row r="138" spans="1:25" ht="40.5" customHeight="1" x14ac:dyDescent="0.25">
      <c r="A138" s="35">
        <v>96</v>
      </c>
      <c r="B138" s="44" t="s">
        <v>374</v>
      </c>
      <c r="C138" s="2" t="s">
        <v>157</v>
      </c>
      <c r="D138" s="51" t="s">
        <v>233</v>
      </c>
      <c r="E138" s="3">
        <v>2</v>
      </c>
      <c r="F138" s="30">
        <f t="shared" si="22"/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</row>
    <row r="139" spans="1:25" ht="44.25" customHeight="1" x14ac:dyDescent="0.25">
      <c r="A139" s="35">
        <v>97</v>
      </c>
      <c r="B139" s="44" t="s">
        <v>373</v>
      </c>
      <c r="C139" s="2" t="s">
        <v>157</v>
      </c>
      <c r="D139" s="51" t="s">
        <v>233</v>
      </c>
      <c r="E139" s="3">
        <v>2</v>
      </c>
      <c r="F139" s="30">
        <f t="shared" si="22"/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</row>
    <row r="140" spans="1:25" ht="36" customHeight="1" x14ac:dyDescent="0.25">
      <c r="A140" s="35">
        <v>98</v>
      </c>
      <c r="B140" s="44" t="s">
        <v>372</v>
      </c>
      <c r="C140" s="2" t="s">
        <v>157</v>
      </c>
      <c r="D140" s="51" t="s">
        <v>233</v>
      </c>
      <c r="E140" s="3">
        <v>2</v>
      </c>
      <c r="F140" s="30">
        <f t="shared" si="22"/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</row>
    <row r="141" spans="1:25" ht="48.75" customHeight="1" x14ac:dyDescent="0.25">
      <c r="A141" s="35">
        <v>99</v>
      </c>
      <c r="B141" s="44" t="s">
        <v>371</v>
      </c>
      <c r="C141" s="2" t="s">
        <v>157</v>
      </c>
      <c r="D141" s="51" t="s">
        <v>233</v>
      </c>
      <c r="E141" s="3">
        <v>2</v>
      </c>
      <c r="F141" s="30">
        <f t="shared" si="22"/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</row>
    <row r="142" spans="1:25" s="15" customFormat="1" x14ac:dyDescent="0.25">
      <c r="A142" s="48"/>
      <c r="B142" s="37" t="s">
        <v>94</v>
      </c>
      <c r="C142" s="47"/>
      <c r="D142" s="53"/>
      <c r="E142" s="17"/>
      <c r="F142" s="50">
        <f>SUM(F126:F141)</f>
        <v>5446</v>
      </c>
      <c r="G142" s="50">
        <f t="shared" ref="G142:Y142" si="23">SUM(G126:G141)</f>
        <v>601</v>
      </c>
      <c r="H142" s="50">
        <f t="shared" si="23"/>
        <v>1988</v>
      </c>
      <c r="I142" s="50">
        <f t="shared" si="23"/>
        <v>538</v>
      </c>
      <c r="J142" s="50">
        <f t="shared" si="23"/>
        <v>1477</v>
      </c>
      <c r="K142" s="50">
        <f t="shared" si="23"/>
        <v>1</v>
      </c>
      <c r="L142" s="50">
        <f t="shared" si="23"/>
        <v>63</v>
      </c>
      <c r="M142" s="50">
        <f t="shared" si="23"/>
        <v>33</v>
      </c>
      <c r="N142" s="50">
        <f t="shared" si="23"/>
        <v>13</v>
      </c>
      <c r="O142" s="50">
        <f t="shared" si="23"/>
        <v>57</v>
      </c>
      <c r="P142" s="50">
        <f t="shared" si="23"/>
        <v>343</v>
      </c>
      <c r="Q142" s="50">
        <f t="shared" si="23"/>
        <v>12</v>
      </c>
      <c r="R142" s="50">
        <f t="shared" si="23"/>
        <v>3</v>
      </c>
      <c r="S142" s="50">
        <f t="shared" si="23"/>
        <v>313</v>
      </c>
      <c r="T142" s="50">
        <f t="shared" si="23"/>
        <v>0</v>
      </c>
      <c r="U142" s="50">
        <f t="shared" si="23"/>
        <v>0</v>
      </c>
      <c r="V142" s="50">
        <f t="shared" si="23"/>
        <v>0</v>
      </c>
      <c r="W142" s="50">
        <f t="shared" si="23"/>
        <v>4</v>
      </c>
      <c r="X142" s="50">
        <f t="shared" si="23"/>
        <v>0</v>
      </c>
      <c r="Y142" s="50">
        <f t="shared" si="23"/>
        <v>0</v>
      </c>
    </row>
    <row r="143" spans="1:25" s="15" customFormat="1" x14ac:dyDescent="0.25">
      <c r="A143" s="48"/>
      <c r="B143" s="37" t="s">
        <v>98</v>
      </c>
      <c r="C143" s="47"/>
      <c r="D143" s="53"/>
      <c r="E143" s="17"/>
      <c r="F143" s="50">
        <f>F142+F124</f>
        <v>5446</v>
      </c>
      <c r="G143" s="50">
        <f t="shared" ref="G143:Y143" si="24">G142+G124</f>
        <v>601</v>
      </c>
      <c r="H143" s="50">
        <f t="shared" si="24"/>
        <v>1988</v>
      </c>
      <c r="I143" s="50">
        <f t="shared" si="24"/>
        <v>538</v>
      </c>
      <c r="J143" s="50">
        <f t="shared" si="24"/>
        <v>1477</v>
      </c>
      <c r="K143" s="50">
        <f t="shared" si="24"/>
        <v>1</v>
      </c>
      <c r="L143" s="50">
        <f t="shared" si="24"/>
        <v>63</v>
      </c>
      <c r="M143" s="50">
        <f t="shared" si="24"/>
        <v>33</v>
      </c>
      <c r="N143" s="50">
        <f t="shared" si="24"/>
        <v>13</v>
      </c>
      <c r="O143" s="50">
        <f t="shared" si="24"/>
        <v>57</v>
      </c>
      <c r="P143" s="50">
        <f t="shared" si="24"/>
        <v>343</v>
      </c>
      <c r="Q143" s="50">
        <f t="shared" si="24"/>
        <v>12</v>
      </c>
      <c r="R143" s="50">
        <f t="shared" si="24"/>
        <v>3</v>
      </c>
      <c r="S143" s="50">
        <f t="shared" si="24"/>
        <v>313</v>
      </c>
      <c r="T143" s="50">
        <f t="shared" si="24"/>
        <v>0</v>
      </c>
      <c r="U143" s="50">
        <f t="shared" si="24"/>
        <v>0</v>
      </c>
      <c r="V143" s="50">
        <f t="shared" si="24"/>
        <v>0</v>
      </c>
      <c r="W143" s="50">
        <f t="shared" si="24"/>
        <v>4</v>
      </c>
      <c r="X143" s="50">
        <f t="shared" si="24"/>
        <v>0</v>
      </c>
      <c r="Y143" s="50">
        <f t="shared" si="24"/>
        <v>0</v>
      </c>
    </row>
    <row r="144" spans="1:25" ht="15" customHeight="1" x14ac:dyDescent="0.25">
      <c r="A144" s="35"/>
      <c r="B144" s="190" t="s">
        <v>12</v>
      </c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2"/>
    </row>
    <row r="145" spans="1:25" ht="15" customHeight="1" x14ac:dyDescent="0.25">
      <c r="A145" s="35"/>
      <c r="B145" s="190" t="s">
        <v>93</v>
      </c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2"/>
    </row>
    <row r="146" spans="1:25" ht="39.75" customHeight="1" x14ac:dyDescent="0.25">
      <c r="A146" s="35">
        <v>100</v>
      </c>
      <c r="B146" s="43" t="s">
        <v>62</v>
      </c>
      <c r="C146" s="2" t="s">
        <v>13</v>
      </c>
      <c r="D146" s="51" t="s">
        <v>230</v>
      </c>
      <c r="E146" s="3" t="s">
        <v>31</v>
      </c>
      <c r="F146" s="30">
        <f t="shared" ref="F146:F163" si="25">SUM(G146:Y146)</f>
        <v>2</v>
      </c>
      <c r="G146" s="30">
        <v>2</v>
      </c>
      <c r="H146" s="2" t="s">
        <v>58</v>
      </c>
      <c r="I146" s="2" t="s">
        <v>58</v>
      </c>
      <c r="J146" s="2" t="s">
        <v>58</v>
      </c>
      <c r="K146" s="2" t="s">
        <v>58</v>
      </c>
      <c r="L146" s="2" t="s">
        <v>58</v>
      </c>
      <c r="M146" s="2" t="s">
        <v>58</v>
      </c>
      <c r="N146" s="2" t="s">
        <v>58</v>
      </c>
      <c r="O146" s="2" t="s">
        <v>58</v>
      </c>
      <c r="P146" s="2" t="s">
        <v>58</v>
      </c>
      <c r="Q146" s="2" t="s">
        <v>58</v>
      </c>
      <c r="R146" s="2" t="s">
        <v>58</v>
      </c>
      <c r="S146" s="2" t="s">
        <v>58</v>
      </c>
      <c r="T146" s="2" t="s">
        <v>58</v>
      </c>
      <c r="U146" s="2" t="s">
        <v>58</v>
      </c>
      <c r="V146" s="2" t="s">
        <v>58</v>
      </c>
      <c r="W146" s="2" t="s">
        <v>58</v>
      </c>
      <c r="X146" s="2" t="s">
        <v>58</v>
      </c>
      <c r="Y146" s="2" t="s">
        <v>58</v>
      </c>
    </row>
    <row r="147" spans="1:25" ht="38.25" customHeight="1" x14ac:dyDescent="0.25">
      <c r="A147" s="35">
        <v>101</v>
      </c>
      <c r="B147" s="41" t="s">
        <v>64</v>
      </c>
      <c r="C147" s="2" t="s">
        <v>13</v>
      </c>
      <c r="D147" s="51" t="s">
        <v>230</v>
      </c>
      <c r="E147" s="3" t="s">
        <v>31</v>
      </c>
      <c r="F147" s="30">
        <f t="shared" si="25"/>
        <v>428</v>
      </c>
      <c r="G147" s="30">
        <v>428</v>
      </c>
      <c r="H147" s="2" t="s">
        <v>58</v>
      </c>
      <c r="I147" s="2" t="s">
        <v>58</v>
      </c>
      <c r="J147" s="2" t="s">
        <v>58</v>
      </c>
      <c r="K147" s="2" t="s">
        <v>58</v>
      </c>
      <c r="L147" s="2" t="s">
        <v>58</v>
      </c>
      <c r="M147" s="2" t="s">
        <v>58</v>
      </c>
      <c r="N147" s="2" t="s">
        <v>58</v>
      </c>
      <c r="O147" s="2" t="s">
        <v>58</v>
      </c>
      <c r="P147" s="2" t="s">
        <v>58</v>
      </c>
      <c r="Q147" s="2" t="s">
        <v>58</v>
      </c>
      <c r="R147" s="2" t="s">
        <v>58</v>
      </c>
      <c r="S147" s="2" t="s">
        <v>58</v>
      </c>
      <c r="T147" s="2" t="s">
        <v>58</v>
      </c>
      <c r="U147" s="2" t="s">
        <v>58</v>
      </c>
      <c r="V147" s="2" t="s">
        <v>58</v>
      </c>
      <c r="W147" s="2" t="s">
        <v>58</v>
      </c>
      <c r="X147" s="2" t="s">
        <v>58</v>
      </c>
      <c r="Y147" s="2" t="s">
        <v>58</v>
      </c>
    </row>
    <row r="148" spans="1:25" ht="43.5" customHeight="1" x14ac:dyDescent="0.25">
      <c r="A148" s="35">
        <v>102</v>
      </c>
      <c r="B148" s="38" t="s">
        <v>28</v>
      </c>
      <c r="C148" s="2" t="s">
        <v>13</v>
      </c>
      <c r="D148" s="51" t="s">
        <v>230</v>
      </c>
      <c r="E148" s="3" t="s">
        <v>31</v>
      </c>
      <c r="F148" s="30">
        <f t="shared" si="25"/>
        <v>7</v>
      </c>
      <c r="G148" s="30">
        <v>7</v>
      </c>
      <c r="H148" s="2" t="s">
        <v>58</v>
      </c>
      <c r="I148" s="2" t="s">
        <v>58</v>
      </c>
      <c r="J148" s="2" t="s">
        <v>58</v>
      </c>
      <c r="K148" s="2" t="s">
        <v>58</v>
      </c>
      <c r="L148" s="2" t="s">
        <v>58</v>
      </c>
      <c r="M148" s="2" t="s">
        <v>58</v>
      </c>
      <c r="N148" s="2" t="s">
        <v>58</v>
      </c>
      <c r="O148" s="2" t="s">
        <v>58</v>
      </c>
      <c r="P148" s="2" t="s">
        <v>58</v>
      </c>
      <c r="Q148" s="2" t="s">
        <v>58</v>
      </c>
      <c r="R148" s="2" t="s">
        <v>58</v>
      </c>
      <c r="S148" s="2" t="s">
        <v>58</v>
      </c>
      <c r="T148" s="2" t="s">
        <v>58</v>
      </c>
      <c r="U148" s="2" t="s">
        <v>58</v>
      </c>
      <c r="V148" s="2" t="s">
        <v>58</v>
      </c>
      <c r="W148" s="2" t="s">
        <v>58</v>
      </c>
      <c r="X148" s="2" t="s">
        <v>58</v>
      </c>
      <c r="Y148" s="2" t="s">
        <v>58</v>
      </c>
    </row>
    <row r="149" spans="1:25" ht="42.75" customHeight="1" x14ac:dyDescent="0.25">
      <c r="A149" s="35">
        <v>103</v>
      </c>
      <c r="B149" s="38" t="s">
        <v>111</v>
      </c>
      <c r="C149" s="2" t="s">
        <v>13</v>
      </c>
      <c r="D149" s="51" t="s">
        <v>230</v>
      </c>
      <c r="E149" s="3" t="s">
        <v>31</v>
      </c>
      <c r="F149" s="30">
        <f t="shared" si="25"/>
        <v>0</v>
      </c>
      <c r="G149" s="30">
        <v>0</v>
      </c>
      <c r="H149" s="2" t="s">
        <v>58</v>
      </c>
      <c r="I149" s="2" t="s">
        <v>58</v>
      </c>
      <c r="J149" s="2" t="s">
        <v>58</v>
      </c>
      <c r="K149" s="2" t="s">
        <v>58</v>
      </c>
      <c r="L149" s="2" t="s">
        <v>58</v>
      </c>
      <c r="M149" s="2" t="s">
        <v>58</v>
      </c>
      <c r="N149" s="2" t="s">
        <v>58</v>
      </c>
      <c r="O149" s="2" t="s">
        <v>58</v>
      </c>
      <c r="P149" s="2" t="s">
        <v>58</v>
      </c>
      <c r="Q149" s="2" t="s">
        <v>58</v>
      </c>
      <c r="R149" s="2" t="s">
        <v>58</v>
      </c>
      <c r="S149" s="2" t="s">
        <v>58</v>
      </c>
      <c r="T149" s="2" t="s">
        <v>58</v>
      </c>
      <c r="U149" s="2" t="s">
        <v>58</v>
      </c>
      <c r="V149" s="2" t="s">
        <v>58</v>
      </c>
      <c r="W149" s="2" t="s">
        <v>58</v>
      </c>
      <c r="X149" s="2" t="s">
        <v>58</v>
      </c>
      <c r="Y149" s="2" t="s">
        <v>58</v>
      </c>
    </row>
    <row r="150" spans="1:25" ht="43.5" customHeight="1" x14ac:dyDescent="0.25">
      <c r="A150" s="35">
        <v>104</v>
      </c>
      <c r="B150" s="38" t="s">
        <v>29</v>
      </c>
      <c r="C150" s="2" t="s">
        <v>13</v>
      </c>
      <c r="D150" s="51" t="s">
        <v>230</v>
      </c>
      <c r="E150" s="3" t="s">
        <v>58</v>
      </c>
      <c r="F150" s="30">
        <f t="shared" si="25"/>
        <v>1</v>
      </c>
      <c r="G150" s="30">
        <v>1</v>
      </c>
      <c r="H150" s="2" t="s">
        <v>58</v>
      </c>
      <c r="I150" s="2" t="s">
        <v>58</v>
      </c>
      <c r="J150" s="2" t="s">
        <v>58</v>
      </c>
      <c r="K150" s="2" t="s">
        <v>58</v>
      </c>
      <c r="L150" s="2" t="s">
        <v>58</v>
      </c>
      <c r="M150" s="2" t="s">
        <v>58</v>
      </c>
      <c r="N150" s="2" t="s">
        <v>58</v>
      </c>
      <c r="O150" s="2" t="s">
        <v>58</v>
      </c>
      <c r="P150" s="2" t="s">
        <v>58</v>
      </c>
      <c r="Q150" s="2" t="s">
        <v>58</v>
      </c>
      <c r="R150" s="2" t="s">
        <v>58</v>
      </c>
      <c r="S150" s="2" t="s">
        <v>58</v>
      </c>
      <c r="T150" s="2" t="s">
        <v>58</v>
      </c>
      <c r="U150" s="2" t="s">
        <v>58</v>
      </c>
      <c r="V150" s="2" t="s">
        <v>58</v>
      </c>
      <c r="W150" s="2" t="s">
        <v>58</v>
      </c>
      <c r="X150" s="2" t="s">
        <v>58</v>
      </c>
      <c r="Y150" s="2" t="s">
        <v>58</v>
      </c>
    </row>
    <row r="151" spans="1:25" ht="45" customHeight="1" x14ac:dyDescent="0.25">
      <c r="A151" s="35">
        <v>105</v>
      </c>
      <c r="B151" s="38" t="s">
        <v>30</v>
      </c>
      <c r="C151" s="2" t="s">
        <v>13</v>
      </c>
      <c r="D151" s="51" t="s">
        <v>230</v>
      </c>
      <c r="E151" s="3" t="s">
        <v>58</v>
      </c>
      <c r="F151" s="30">
        <f t="shared" si="25"/>
        <v>108</v>
      </c>
      <c r="G151" s="30">
        <v>108</v>
      </c>
      <c r="H151" s="2" t="s">
        <v>58</v>
      </c>
      <c r="I151" s="2" t="s">
        <v>58</v>
      </c>
      <c r="J151" s="2" t="s">
        <v>58</v>
      </c>
      <c r="K151" s="2" t="s">
        <v>58</v>
      </c>
      <c r="L151" s="2" t="s">
        <v>58</v>
      </c>
      <c r="M151" s="2" t="s">
        <v>58</v>
      </c>
      <c r="N151" s="2" t="s">
        <v>58</v>
      </c>
      <c r="O151" s="2" t="s">
        <v>58</v>
      </c>
      <c r="P151" s="2" t="s">
        <v>58</v>
      </c>
      <c r="Q151" s="2" t="s">
        <v>58</v>
      </c>
      <c r="R151" s="2" t="s">
        <v>58</v>
      </c>
      <c r="S151" s="2" t="s">
        <v>58</v>
      </c>
      <c r="T151" s="2" t="s">
        <v>58</v>
      </c>
      <c r="U151" s="2" t="s">
        <v>58</v>
      </c>
      <c r="V151" s="2" t="s">
        <v>58</v>
      </c>
      <c r="W151" s="2" t="s">
        <v>58</v>
      </c>
      <c r="X151" s="2" t="s">
        <v>58</v>
      </c>
      <c r="Y151" s="2" t="s">
        <v>58</v>
      </c>
    </row>
    <row r="152" spans="1:25" ht="41.25" customHeight="1" x14ac:dyDescent="0.25">
      <c r="A152" s="35">
        <v>106</v>
      </c>
      <c r="B152" s="38" t="s">
        <v>63</v>
      </c>
      <c r="C152" s="2" t="s">
        <v>13</v>
      </c>
      <c r="D152" s="51" t="s">
        <v>230</v>
      </c>
      <c r="E152" s="3" t="s">
        <v>58</v>
      </c>
      <c r="F152" s="30">
        <f t="shared" si="25"/>
        <v>9</v>
      </c>
      <c r="G152" s="30">
        <v>9</v>
      </c>
      <c r="H152" s="2" t="s">
        <v>58</v>
      </c>
      <c r="I152" s="2" t="s">
        <v>58</v>
      </c>
      <c r="J152" s="2" t="s">
        <v>58</v>
      </c>
      <c r="K152" s="2" t="s">
        <v>58</v>
      </c>
      <c r="L152" s="2" t="s">
        <v>58</v>
      </c>
      <c r="M152" s="2" t="s">
        <v>58</v>
      </c>
      <c r="N152" s="2" t="s">
        <v>58</v>
      </c>
      <c r="O152" s="2" t="s">
        <v>58</v>
      </c>
      <c r="P152" s="2" t="s">
        <v>58</v>
      </c>
      <c r="Q152" s="2" t="s">
        <v>58</v>
      </c>
      <c r="R152" s="2" t="s">
        <v>58</v>
      </c>
      <c r="S152" s="2" t="s">
        <v>58</v>
      </c>
      <c r="T152" s="2" t="s">
        <v>58</v>
      </c>
      <c r="U152" s="2" t="s">
        <v>58</v>
      </c>
      <c r="V152" s="2" t="s">
        <v>58</v>
      </c>
      <c r="W152" s="2" t="s">
        <v>58</v>
      </c>
      <c r="X152" s="2" t="s">
        <v>58</v>
      </c>
      <c r="Y152" s="2" t="s">
        <v>58</v>
      </c>
    </row>
    <row r="153" spans="1:25" ht="43.5" customHeight="1" x14ac:dyDescent="0.25">
      <c r="A153" s="35">
        <v>107</v>
      </c>
      <c r="B153" s="41" t="s">
        <v>331</v>
      </c>
      <c r="C153" s="2" t="s">
        <v>13</v>
      </c>
      <c r="D153" s="51" t="s">
        <v>230</v>
      </c>
      <c r="E153" s="3" t="s">
        <v>31</v>
      </c>
      <c r="F153" s="30">
        <f t="shared" si="25"/>
        <v>364</v>
      </c>
      <c r="G153" s="30">
        <v>364</v>
      </c>
      <c r="H153" s="2" t="s">
        <v>58</v>
      </c>
      <c r="I153" s="2" t="s">
        <v>58</v>
      </c>
      <c r="J153" s="2" t="s">
        <v>58</v>
      </c>
      <c r="K153" s="2" t="s">
        <v>58</v>
      </c>
      <c r="L153" s="2" t="s">
        <v>58</v>
      </c>
      <c r="M153" s="2" t="s">
        <v>58</v>
      </c>
      <c r="N153" s="2" t="s">
        <v>58</v>
      </c>
      <c r="O153" s="2" t="s">
        <v>58</v>
      </c>
      <c r="P153" s="2" t="s">
        <v>58</v>
      </c>
      <c r="Q153" s="2" t="s">
        <v>58</v>
      </c>
      <c r="R153" s="2" t="s">
        <v>58</v>
      </c>
      <c r="S153" s="2" t="s">
        <v>58</v>
      </c>
      <c r="T153" s="2" t="s">
        <v>58</v>
      </c>
      <c r="U153" s="2" t="s">
        <v>58</v>
      </c>
      <c r="V153" s="2" t="s">
        <v>58</v>
      </c>
      <c r="W153" s="2" t="s">
        <v>58</v>
      </c>
      <c r="X153" s="2" t="s">
        <v>58</v>
      </c>
      <c r="Y153" s="2" t="s">
        <v>58</v>
      </c>
    </row>
    <row r="154" spans="1:25" s="15" customFormat="1" x14ac:dyDescent="0.25">
      <c r="A154" s="48"/>
      <c r="B154" s="37" t="s">
        <v>94</v>
      </c>
      <c r="C154" s="47"/>
      <c r="D154" s="53"/>
      <c r="E154" s="17"/>
      <c r="F154" s="50">
        <f>SUM(F146:F153)</f>
        <v>919</v>
      </c>
      <c r="G154" s="50">
        <f t="shared" ref="G154:Y154" si="26">SUM(G146:G153)</f>
        <v>919</v>
      </c>
      <c r="H154" s="50">
        <f t="shared" si="26"/>
        <v>0</v>
      </c>
      <c r="I154" s="50">
        <f t="shared" si="26"/>
        <v>0</v>
      </c>
      <c r="J154" s="50">
        <f t="shared" si="26"/>
        <v>0</v>
      </c>
      <c r="K154" s="50">
        <f t="shared" si="26"/>
        <v>0</v>
      </c>
      <c r="L154" s="50">
        <f t="shared" si="26"/>
        <v>0</v>
      </c>
      <c r="M154" s="50">
        <f t="shared" si="26"/>
        <v>0</v>
      </c>
      <c r="N154" s="50">
        <f t="shared" si="26"/>
        <v>0</v>
      </c>
      <c r="O154" s="50">
        <f t="shared" si="26"/>
        <v>0</v>
      </c>
      <c r="P154" s="50">
        <f t="shared" si="26"/>
        <v>0</v>
      </c>
      <c r="Q154" s="50">
        <f t="shared" si="26"/>
        <v>0</v>
      </c>
      <c r="R154" s="50">
        <f t="shared" si="26"/>
        <v>0</v>
      </c>
      <c r="S154" s="50">
        <f t="shared" si="26"/>
        <v>0</v>
      </c>
      <c r="T154" s="50">
        <f t="shared" si="26"/>
        <v>0</v>
      </c>
      <c r="U154" s="50">
        <f t="shared" si="26"/>
        <v>0</v>
      </c>
      <c r="V154" s="50">
        <f t="shared" si="26"/>
        <v>0</v>
      </c>
      <c r="W154" s="50">
        <f t="shared" si="26"/>
        <v>0</v>
      </c>
      <c r="X154" s="50">
        <f t="shared" si="26"/>
        <v>0</v>
      </c>
      <c r="Y154" s="50">
        <f t="shared" si="26"/>
        <v>0</v>
      </c>
    </row>
    <row r="155" spans="1:25" ht="15" customHeight="1" x14ac:dyDescent="0.25">
      <c r="A155" s="35"/>
      <c r="B155" s="190" t="s">
        <v>104</v>
      </c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2"/>
    </row>
    <row r="156" spans="1:25" ht="75" customHeight="1" x14ac:dyDescent="0.25">
      <c r="A156" s="35">
        <v>108</v>
      </c>
      <c r="B156" s="38" t="s">
        <v>275</v>
      </c>
      <c r="C156" s="2" t="s">
        <v>13</v>
      </c>
      <c r="D156" s="51" t="s">
        <v>235</v>
      </c>
      <c r="E156" s="16">
        <v>2</v>
      </c>
      <c r="F156" s="30">
        <f t="shared" si="25"/>
        <v>692</v>
      </c>
      <c r="G156" s="30">
        <v>692</v>
      </c>
      <c r="H156" s="2" t="s">
        <v>58</v>
      </c>
      <c r="I156" s="2" t="s">
        <v>58</v>
      </c>
      <c r="J156" s="2" t="s">
        <v>58</v>
      </c>
      <c r="K156" s="2" t="s">
        <v>58</v>
      </c>
      <c r="L156" s="2" t="s">
        <v>58</v>
      </c>
      <c r="M156" s="2" t="s">
        <v>58</v>
      </c>
      <c r="N156" s="2" t="s">
        <v>58</v>
      </c>
      <c r="O156" s="2" t="s">
        <v>58</v>
      </c>
      <c r="P156" s="2" t="s">
        <v>58</v>
      </c>
      <c r="Q156" s="2" t="s">
        <v>58</v>
      </c>
      <c r="R156" s="2" t="s">
        <v>58</v>
      </c>
      <c r="S156" s="2" t="s">
        <v>58</v>
      </c>
      <c r="T156" s="2" t="s">
        <v>58</v>
      </c>
      <c r="U156" s="2" t="s">
        <v>58</v>
      </c>
      <c r="V156" s="2" t="s">
        <v>58</v>
      </c>
      <c r="W156" s="2" t="s">
        <v>58</v>
      </c>
      <c r="X156" s="2" t="s">
        <v>58</v>
      </c>
      <c r="Y156" s="2" t="s">
        <v>58</v>
      </c>
    </row>
    <row r="157" spans="1:25" ht="43.5" customHeight="1" x14ac:dyDescent="0.25">
      <c r="A157" s="35">
        <v>109</v>
      </c>
      <c r="B157" s="38" t="s">
        <v>158</v>
      </c>
      <c r="C157" s="2" t="s">
        <v>13</v>
      </c>
      <c r="D157" s="51" t="s">
        <v>236</v>
      </c>
      <c r="E157" s="16">
        <v>2</v>
      </c>
      <c r="F157" s="30">
        <f t="shared" si="25"/>
        <v>451</v>
      </c>
      <c r="G157" s="30">
        <v>451</v>
      </c>
      <c r="H157" s="2" t="s">
        <v>58</v>
      </c>
      <c r="I157" s="2" t="s">
        <v>58</v>
      </c>
      <c r="J157" s="2" t="s">
        <v>58</v>
      </c>
      <c r="K157" s="2" t="s">
        <v>58</v>
      </c>
      <c r="L157" s="2" t="s">
        <v>58</v>
      </c>
      <c r="M157" s="2" t="s">
        <v>58</v>
      </c>
      <c r="N157" s="2" t="s">
        <v>58</v>
      </c>
      <c r="O157" s="2" t="s">
        <v>58</v>
      </c>
      <c r="P157" s="2" t="s">
        <v>58</v>
      </c>
      <c r="Q157" s="2" t="s">
        <v>58</v>
      </c>
      <c r="R157" s="2" t="s">
        <v>58</v>
      </c>
      <c r="S157" s="2" t="s">
        <v>58</v>
      </c>
      <c r="T157" s="2" t="s">
        <v>58</v>
      </c>
      <c r="U157" s="2" t="s">
        <v>58</v>
      </c>
      <c r="V157" s="2" t="s">
        <v>58</v>
      </c>
      <c r="W157" s="2" t="s">
        <v>58</v>
      </c>
      <c r="X157" s="2" t="s">
        <v>58</v>
      </c>
      <c r="Y157" s="2" t="s">
        <v>58</v>
      </c>
    </row>
    <row r="158" spans="1:25" ht="49.5" customHeight="1" x14ac:dyDescent="0.25">
      <c r="A158" s="35">
        <v>110</v>
      </c>
      <c r="B158" s="38" t="s">
        <v>159</v>
      </c>
      <c r="C158" s="2" t="s">
        <v>13</v>
      </c>
      <c r="D158" s="51" t="s">
        <v>236</v>
      </c>
      <c r="E158" s="16" t="s">
        <v>1</v>
      </c>
      <c r="F158" s="30">
        <f t="shared" si="25"/>
        <v>0</v>
      </c>
      <c r="G158" s="30">
        <v>0</v>
      </c>
      <c r="H158" s="2" t="s">
        <v>58</v>
      </c>
      <c r="I158" s="2" t="s">
        <v>58</v>
      </c>
      <c r="J158" s="2" t="s">
        <v>58</v>
      </c>
      <c r="K158" s="2" t="s">
        <v>58</v>
      </c>
      <c r="L158" s="2" t="s">
        <v>58</v>
      </c>
      <c r="M158" s="2" t="s">
        <v>58</v>
      </c>
      <c r="N158" s="2" t="s">
        <v>58</v>
      </c>
      <c r="O158" s="2" t="s">
        <v>58</v>
      </c>
      <c r="P158" s="2" t="s">
        <v>58</v>
      </c>
      <c r="Q158" s="2" t="s">
        <v>58</v>
      </c>
      <c r="R158" s="2" t="s">
        <v>58</v>
      </c>
      <c r="S158" s="2" t="s">
        <v>58</v>
      </c>
      <c r="T158" s="2" t="s">
        <v>58</v>
      </c>
      <c r="U158" s="2" t="s">
        <v>58</v>
      </c>
      <c r="V158" s="2" t="s">
        <v>58</v>
      </c>
      <c r="W158" s="2" t="s">
        <v>58</v>
      </c>
      <c r="X158" s="2" t="s">
        <v>58</v>
      </c>
      <c r="Y158" s="2" t="s">
        <v>58</v>
      </c>
    </row>
    <row r="159" spans="1:25" s="15" customFormat="1" x14ac:dyDescent="0.25">
      <c r="A159" s="48"/>
      <c r="B159" s="37" t="s">
        <v>94</v>
      </c>
      <c r="C159" s="47"/>
      <c r="D159" s="53"/>
      <c r="E159" s="17"/>
      <c r="F159" s="50">
        <f>SUM(F156:F158)</f>
        <v>1143</v>
      </c>
      <c r="G159" s="50">
        <f t="shared" ref="G159:Y159" si="27">SUM(G156:G158)</f>
        <v>1143</v>
      </c>
      <c r="H159" s="50">
        <f t="shared" si="27"/>
        <v>0</v>
      </c>
      <c r="I159" s="50">
        <f t="shared" si="27"/>
        <v>0</v>
      </c>
      <c r="J159" s="50">
        <f t="shared" si="27"/>
        <v>0</v>
      </c>
      <c r="K159" s="50">
        <f t="shared" si="27"/>
        <v>0</v>
      </c>
      <c r="L159" s="50">
        <f t="shared" si="27"/>
        <v>0</v>
      </c>
      <c r="M159" s="50">
        <f t="shared" si="27"/>
        <v>0</v>
      </c>
      <c r="N159" s="50">
        <f t="shared" si="27"/>
        <v>0</v>
      </c>
      <c r="O159" s="50">
        <f t="shared" si="27"/>
        <v>0</v>
      </c>
      <c r="P159" s="50">
        <f t="shared" si="27"/>
        <v>0</v>
      </c>
      <c r="Q159" s="50">
        <f t="shared" si="27"/>
        <v>0</v>
      </c>
      <c r="R159" s="50">
        <f t="shared" si="27"/>
        <v>0</v>
      </c>
      <c r="S159" s="50">
        <f t="shared" si="27"/>
        <v>0</v>
      </c>
      <c r="T159" s="50">
        <f t="shared" si="27"/>
        <v>0</v>
      </c>
      <c r="U159" s="50">
        <f t="shared" si="27"/>
        <v>0</v>
      </c>
      <c r="V159" s="50">
        <f t="shared" si="27"/>
        <v>0</v>
      </c>
      <c r="W159" s="50">
        <f t="shared" si="27"/>
        <v>0</v>
      </c>
      <c r="X159" s="50">
        <f t="shared" si="27"/>
        <v>0</v>
      </c>
      <c r="Y159" s="50">
        <f t="shared" si="27"/>
        <v>0</v>
      </c>
    </row>
    <row r="160" spans="1:25" ht="15" customHeight="1" x14ac:dyDescent="0.25">
      <c r="A160" s="35"/>
      <c r="B160" s="190" t="s">
        <v>129</v>
      </c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2"/>
    </row>
    <row r="161" spans="1:25" ht="63" customHeight="1" x14ac:dyDescent="0.25">
      <c r="A161" s="35">
        <v>111</v>
      </c>
      <c r="B161" s="38" t="s">
        <v>130</v>
      </c>
      <c r="C161" s="2" t="s">
        <v>13</v>
      </c>
      <c r="D161" s="51" t="s">
        <v>237</v>
      </c>
      <c r="E161" s="16" t="s">
        <v>1</v>
      </c>
      <c r="F161" s="30">
        <f t="shared" si="25"/>
        <v>35</v>
      </c>
      <c r="G161" s="30">
        <v>35</v>
      </c>
      <c r="H161" s="2" t="s">
        <v>58</v>
      </c>
      <c r="I161" s="2" t="s">
        <v>58</v>
      </c>
      <c r="J161" s="2" t="s">
        <v>58</v>
      </c>
      <c r="K161" s="2" t="s">
        <v>58</v>
      </c>
      <c r="L161" s="2" t="s">
        <v>58</v>
      </c>
      <c r="M161" s="2" t="s">
        <v>58</v>
      </c>
      <c r="N161" s="2" t="s">
        <v>58</v>
      </c>
      <c r="O161" s="2" t="s">
        <v>58</v>
      </c>
      <c r="P161" s="2" t="s">
        <v>58</v>
      </c>
      <c r="Q161" s="2" t="s">
        <v>58</v>
      </c>
      <c r="R161" s="2" t="s">
        <v>58</v>
      </c>
      <c r="S161" s="2" t="s">
        <v>58</v>
      </c>
      <c r="T161" s="2" t="s">
        <v>58</v>
      </c>
      <c r="U161" s="2" t="s">
        <v>58</v>
      </c>
      <c r="V161" s="2" t="s">
        <v>58</v>
      </c>
      <c r="W161" s="2" t="s">
        <v>58</v>
      </c>
      <c r="X161" s="2" t="s">
        <v>58</v>
      </c>
      <c r="Y161" s="2" t="s">
        <v>58</v>
      </c>
    </row>
    <row r="162" spans="1:25" ht="42" customHeight="1" x14ac:dyDescent="0.25">
      <c r="A162" s="35">
        <v>112</v>
      </c>
      <c r="B162" s="38" t="s">
        <v>160</v>
      </c>
      <c r="C162" s="2" t="s">
        <v>13</v>
      </c>
      <c r="D162" s="51" t="s">
        <v>238</v>
      </c>
      <c r="E162" s="16">
        <v>2</v>
      </c>
      <c r="F162" s="30">
        <f t="shared" si="25"/>
        <v>1</v>
      </c>
      <c r="G162" s="30">
        <v>1</v>
      </c>
      <c r="H162" s="2" t="s">
        <v>58</v>
      </c>
      <c r="I162" s="2" t="s">
        <v>58</v>
      </c>
      <c r="J162" s="2" t="s">
        <v>58</v>
      </c>
      <c r="K162" s="2" t="s">
        <v>58</v>
      </c>
      <c r="L162" s="2" t="s">
        <v>58</v>
      </c>
      <c r="M162" s="2" t="s">
        <v>58</v>
      </c>
      <c r="N162" s="2" t="s">
        <v>58</v>
      </c>
      <c r="O162" s="2" t="s">
        <v>58</v>
      </c>
      <c r="P162" s="2" t="s">
        <v>58</v>
      </c>
      <c r="Q162" s="2" t="s">
        <v>58</v>
      </c>
      <c r="R162" s="2" t="s">
        <v>58</v>
      </c>
      <c r="S162" s="2" t="s">
        <v>58</v>
      </c>
      <c r="T162" s="2" t="s">
        <v>58</v>
      </c>
      <c r="U162" s="2" t="s">
        <v>58</v>
      </c>
      <c r="V162" s="2" t="s">
        <v>58</v>
      </c>
      <c r="W162" s="2" t="s">
        <v>58</v>
      </c>
      <c r="X162" s="2" t="s">
        <v>58</v>
      </c>
      <c r="Y162" s="2" t="s">
        <v>58</v>
      </c>
    </row>
    <row r="163" spans="1:25" ht="71.25" customHeight="1" x14ac:dyDescent="0.25">
      <c r="A163" s="35">
        <v>113</v>
      </c>
      <c r="B163" s="38" t="s">
        <v>161</v>
      </c>
      <c r="C163" s="2" t="s">
        <v>13</v>
      </c>
      <c r="D163" s="51" t="s">
        <v>238</v>
      </c>
      <c r="E163" s="16" t="s">
        <v>1</v>
      </c>
      <c r="F163" s="30">
        <f t="shared" si="25"/>
        <v>67</v>
      </c>
      <c r="G163" s="30">
        <v>67</v>
      </c>
      <c r="H163" s="2" t="s">
        <v>58</v>
      </c>
      <c r="I163" s="2" t="s">
        <v>58</v>
      </c>
      <c r="J163" s="2" t="s">
        <v>58</v>
      </c>
      <c r="K163" s="2" t="s">
        <v>58</v>
      </c>
      <c r="L163" s="2" t="s">
        <v>58</v>
      </c>
      <c r="M163" s="2" t="s">
        <v>58</v>
      </c>
      <c r="N163" s="2" t="s">
        <v>58</v>
      </c>
      <c r="O163" s="2" t="s">
        <v>58</v>
      </c>
      <c r="P163" s="2" t="s">
        <v>58</v>
      </c>
      <c r="Q163" s="2" t="s">
        <v>58</v>
      </c>
      <c r="R163" s="2" t="s">
        <v>58</v>
      </c>
      <c r="S163" s="2" t="s">
        <v>58</v>
      </c>
      <c r="T163" s="2" t="s">
        <v>58</v>
      </c>
      <c r="U163" s="2" t="s">
        <v>58</v>
      </c>
      <c r="V163" s="2" t="s">
        <v>58</v>
      </c>
      <c r="W163" s="2" t="s">
        <v>58</v>
      </c>
      <c r="X163" s="2" t="s">
        <v>58</v>
      </c>
      <c r="Y163" s="2" t="s">
        <v>58</v>
      </c>
    </row>
    <row r="164" spans="1:25" s="15" customFormat="1" x14ac:dyDescent="0.25">
      <c r="A164" s="48"/>
      <c r="B164" s="37" t="s">
        <v>94</v>
      </c>
      <c r="C164" s="47"/>
      <c r="D164" s="53"/>
      <c r="E164" s="17"/>
      <c r="F164" s="50">
        <f>SUM(F161:F163)</f>
        <v>103</v>
      </c>
      <c r="G164" s="50">
        <f t="shared" ref="G164:Y164" si="28">SUM(G161:G163)</f>
        <v>103</v>
      </c>
      <c r="H164" s="50">
        <f t="shared" si="28"/>
        <v>0</v>
      </c>
      <c r="I164" s="50">
        <f t="shared" si="28"/>
        <v>0</v>
      </c>
      <c r="J164" s="50">
        <f t="shared" si="28"/>
        <v>0</v>
      </c>
      <c r="K164" s="50">
        <f t="shared" si="28"/>
        <v>0</v>
      </c>
      <c r="L164" s="50">
        <f t="shared" si="28"/>
        <v>0</v>
      </c>
      <c r="M164" s="50">
        <f t="shared" si="28"/>
        <v>0</v>
      </c>
      <c r="N164" s="50">
        <f t="shared" si="28"/>
        <v>0</v>
      </c>
      <c r="O164" s="50">
        <f t="shared" si="28"/>
        <v>0</v>
      </c>
      <c r="P164" s="50">
        <f t="shared" si="28"/>
        <v>0</v>
      </c>
      <c r="Q164" s="50">
        <f t="shared" si="28"/>
        <v>0</v>
      </c>
      <c r="R164" s="50">
        <f t="shared" si="28"/>
        <v>0</v>
      </c>
      <c r="S164" s="50">
        <f t="shared" si="28"/>
        <v>0</v>
      </c>
      <c r="T164" s="50">
        <f t="shared" si="28"/>
        <v>0</v>
      </c>
      <c r="U164" s="50">
        <f t="shared" si="28"/>
        <v>0</v>
      </c>
      <c r="V164" s="50">
        <f t="shared" si="28"/>
        <v>0</v>
      </c>
      <c r="W164" s="50">
        <f t="shared" si="28"/>
        <v>0</v>
      </c>
      <c r="X164" s="50">
        <f t="shared" si="28"/>
        <v>0</v>
      </c>
      <c r="Y164" s="50">
        <f t="shared" si="28"/>
        <v>0</v>
      </c>
    </row>
    <row r="165" spans="1:25" ht="15" customHeight="1" x14ac:dyDescent="0.25">
      <c r="A165" s="35"/>
      <c r="B165" s="190" t="s">
        <v>254</v>
      </c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2"/>
    </row>
    <row r="166" spans="1:25" ht="47.25" x14ac:dyDescent="0.25">
      <c r="A166" s="35">
        <v>114</v>
      </c>
      <c r="B166" s="131" t="s">
        <v>358</v>
      </c>
      <c r="C166" s="2" t="s">
        <v>13</v>
      </c>
      <c r="D166" s="51" t="s">
        <v>257</v>
      </c>
      <c r="E166" s="16" t="s">
        <v>1</v>
      </c>
      <c r="F166" s="30">
        <f t="shared" ref="F166" si="29">SUM(G166:Y166)</f>
        <v>0</v>
      </c>
      <c r="G166" s="2" t="s">
        <v>58</v>
      </c>
      <c r="H166" s="2" t="s">
        <v>58</v>
      </c>
      <c r="I166" s="2" t="s">
        <v>58</v>
      </c>
      <c r="J166" s="2" t="s">
        <v>58</v>
      </c>
      <c r="K166" s="2" t="s">
        <v>58</v>
      </c>
      <c r="L166" s="30">
        <v>0</v>
      </c>
      <c r="M166" s="30" t="s">
        <v>58</v>
      </c>
      <c r="N166" s="30" t="s">
        <v>58</v>
      </c>
      <c r="O166" s="30" t="s">
        <v>58</v>
      </c>
      <c r="P166" s="30" t="s">
        <v>58</v>
      </c>
      <c r="Q166" s="30" t="s">
        <v>58</v>
      </c>
      <c r="R166" s="30" t="s">
        <v>58</v>
      </c>
      <c r="S166" s="30" t="s">
        <v>58</v>
      </c>
      <c r="T166" s="30" t="s">
        <v>58</v>
      </c>
      <c r="U166" s="30" t="s">
        <v>58</v>
      </c>
      <c r="V166" s="30" t="s">
        <v>58</v>
      </c>
      <c r="W166" s="30" t="s">
        <v>58</v>
      </c>
      <c r="X166" s="30" t="s">
        <v>58</v>
      </c>
      <c r="Y166" s="30" t="s">
        <v>58</v>
      </c>
    </row>
    <row r="167" spans="1:25" ht="32.25" x14ac:dyDescent="0.25">
      <c r="A167" s="35">
        <v>115</v>
      </c>
      <c r="B167" s="131" t="s">
        <v>359</v>
      </c>
      <c r="C167" s="2" t="s">
        <v>13</v>
      </c>
      <c r="D167" s="51" t="s">
        <v>257</v>
      </c>
      <c r="E167" s="16" t="s">
        <v>1</v>
      </c>
      <c r="F167" s="30">
        <f t="shared" ref="F167:F171" si="30">SUM(G167:Y167)</f>
        <v>0</v>
      </c>
      <c r="G167" s="2" t="s">
        <v>58</v>
      </c>
      <c r="H167" s="2" t="s">
        <v>58</v>
      </c>
      <c r="I167" s="2" t="s">
        <v>58</v>
      </c>
      <c r="J167" s="2" t="s">
        <v>58</v>
      </c>
      <c r="K167" s="2" t="s">
        <v>58</v>
      </c>
      <c r="L167" s="30">
        <v>0</v>
      </c>
      <c r="M167" s="30" t="s">
        <v>58</v>
      </c>
      <c r="N167" s="30" t="s">
        <v>58</v>
      </c>
      <c r="O167" s="30" t="s">
        <v>58</v>
      </c>
      <c r="P167" s="30" t="s">
        <v>58</v>
      </c>
      <c r="Q167" s="30" t="s">
        <v>58</v>
      </c>
      <c r="R167" s="30" t="s">
        <v>58</v>
      </c>
      <c r="S167" s="30" t="s">
        <v>58</v>
      </c>
      <c r="T167" s="30" t="s">
        <v>58</v>
      </c>
      <c r="U167" s="30" t="s">
        <v>58</v>
      </c>
      <c r="V167" s="30" t="s">
        <v>58</v>
      </c>
      <c r="W167" s="30" t="s">
        <v>58</v>
      </c>
      <c r="X167" s="30" t="s">
        <v>58</v>
      </c>
      <c r="Y167" s="30" t="s">
        <v>58</v>
      </c>
    </row>
    <row r="168" spans="1:25" ht="47.25" x14ac:dyDescent="0.25">
      <c r="A168" s="35">
        <v>116</v>
      </c>
      <c r="B168" s="131" t="s">
        <v>360</v>
      </c>
      <c r="C168" s="2" t="s">
        <v>13</v>
      </c>
      <c r="D168" s="51" t="s">
        <v>257</v>
      </c>
      <c r="E168" s="16" t="s">
        <v>1</v>
      </c>
      <c r="F168" s="30">
        <f t="shared" si="30"/>
        <v>0</v>
      </c>
      <c r="G168" s="2" t="s">
        <v>58</v>
      </c>
      <c r="H168" s="2" t="s">
        <v>58</v>
      </c>
      <c r="I168" s="2" t="s">
        <v>58</v>
      </c>
      <c r="J168" s="2" t="s">
        <v>58</v>
      </c>
      <c r="K168" s="2" t="s">
        <v>58</v>
      </c>
      <c r="L168" s="30">
        <v>0</v>
      </c>
      <c r="M168" s="30" t="s">
        <v>58</v>
      </c>
      <c r="N168" s="30" t="s">
        <v>58</v>
      </c>
      <c r="O168" s="30" t="s">
        <v>58</v>
      </c>
      <c r="P168" s="30" t="s">
        <v>58</v>
      </c>
      <c r="Q168" s="30" t="s">
        <v>58</v>
      </c>
      <c r="R168" s="30" t="s">
        <v>58</v>
      </c>
      <c r="S168" s="30" t="s">
        <v>58</v>
      </c>
      <c r="T168" s="30" t="s">
        <v>58</v>
      </c>
      <c r="U168" s="30" t="s">
        <v>58</v>
      </c>
      <c r="V168" s="30" t="s">
        <v>58</v>
      </c>
      <c r="W168" s="30" t="s">
        <v>58</v>
      </c>
      <c r="X168" s="30" t="s">
        <v>58</v>
      </c>
      <c r="Y168" s="30" t="s">
        <v>58</v>
      </c>
    </row>
    <row r="169" spans="1:25" ht="47.25" x14ac:dyDescent="0.25">
      <c r="A169" s="35">
        <v>117</v>
      </c>
      <c r="B169" s="131" t="s">
        <v>361</v>
      </c>
      <c r="C169" s="2" t="s">
        <v>13</v>
      </c>
      <c r="D169" s="51" t="s">
        <v>257</v>
      </c>
      <c r="E169" s="16" t="s">
        <v>1</v>
      </c>
      <c r="F169" s="30">
        <f t="shared" si="30"/>
        <v>0</v>
      </c>
      <c r="G169" s="2" t="s">
        <v>58</v>
      </c>
      <c r="H169" s="2" t="s">
        <v>58</v>
      </c>
      <c r="I169" s="2" t="s">
        <v>58</v>
      </c>
      <c r="J169" s="2" t="s">
        <v>58</v>
      </c>
      <c r="K169" s="2" t="s">
        <v>58</v>
      </c>
      <c r="L169" s="30">
        <v>0</v>
      </c>
      <c r="M169" s="30" t="s">
        <v>58</v>
      </c>
      <c r="N169" s="30" t="s">
        <v>58</v>
      </c>
      <c r="O169" s="30" t="s">
        <v>58</v>
      </c>
      <c r="P169" s="30" t="s">
        <v>58</v>
      </c>
      <c r="Q169" s="30" t="s">
        <v>58</v>
      </c>
      <c r="R169" s="30" t="s">
        <v>58</v>
      </c>
      <c r="S169" s="30" t="s">
        <v>58</v>
      </c>
      <c r="T169" s="30" t="s">
        <v>58</v>
      </c>
      <c r="U169" s="30" t="s">
        <v>58</v>
      </c>
      <c r="V169" s="30" t="s">
        <v>58</v>
      </c>
      <c r="W169" s="30" t="s">
        <v>58</v>
      </c>
      <c r="X169" s="30" t="s">
        <v>58</v>
      </c>
      <c r="Y169" s="30" t="s">
        <v>58</v>
      </c>
    </row>
    <row r="170" spans="1:25" ht="92.25" x14ac:dyDescent="0.25">
      <c r="A170" s="35">
        <v>118</v>
      </c>
      <c r="B170" s="131" t="s">
        <v>362</v>
      </c>
      <c r="C170" s="2" t="s">
        <v>13</v>
      </c>
      <c r="D170" s="51" t="s">
        <v>257</v>
      </c>
      <c r="E170" s="16" t="s">
        <v>1</v>
      </c>
      <c r="F170" s="30">
        <f t="shared" si="30"/>
        <v>0</v>
      </c>
      <c r="G170" s="2" t="s">
        <v>58</v>
      </c>
      <c r="H170" s="2" t="s">
        <v>58</v>
      </c>
      <c r="I170" s="2" t="s">
        <v>58</v>
      </c>
      <c r="J170" s="2" t="s">
        <v>58</v>
      </c>
      <c r="K170" s="2" t="s">
        <v>58</v>
      </c>
      <c r="L170" s="30">
        <v>0</v>
      </c>
      <c r="M170" s="30" t="s">
        <v>58</v>
      </c>
      <c r="N170" s="30" t="s">
        <v>58</v>
      </c>
      <c r="O170" s="30" t="s">
        <v>58</v>
      </c>
      <c r="P170" s="30" t="s">
        <v>58</v>
      </c>
      <c r="Q170" s="30" t="s">
        <v>58</v>
      </c>
      <c r="R170" s="30" t="s">
        <v>58</v>
      </c>
      <c r="S170" s="30" t="s">
        <v>58</v>
      </c>
      <c r="T170" s="30" t="s">
        <v>58</v>
      </c>
      <c r="U170" s="30" t="s">
        <v>58</v>
      </c>
      <c r="V170" s="30" t="s">
        <v>58</v>
      </c>
      <c r="W170" s="30" t="s">
        <v>58</v>
      </c>
      <c r="X170" s="30" t="s">
        <v>58</v>
      </c>
      <c r="Y170" s="30" t="s">
        <v>58</v>
      </c>
    </row>
    <row r="171" spans="1:25" ht="62.25" x14ac:dyDescent="0.25">
      <c r="A171" s="35">
        <v>119</v>
      </c>
      <c r="B171" s="131" t="s">
        <v>363</v>
      </c>
      <c r="C171" s="2" t="s">
        <v>13</v>
      </c>
      <c r="D171" s="51" t="s">
        <v>257</v>
      </c>
      <c r="E171" s="16" t="s">
        <v>1</v>
      </c>
      <c r="F171" s="30">
        <f t="shared" si="30"/>
        <v>0</v>
      </c>
      <c r="G171" s="2" t="s">
        <v>58</v>
      </c>
      <c r="H171" s="2" t="s">
        <v>58</v>
      </c>
      <c r="I171" s="2" t="s">
        <v>58</v>
      </c>
      <c r="J171" s="2" t="s">
        <v>58</v>
      </c>
      <c r="K171" s="2" t="s">
        <v>58</v>
      </c>
      <c r="L171" s="30">
        <v>0</v>
      </c>
      <c r="M171" s="30" t="s">
        <v>58</v>
      </c>
      <c r="N171" s="30" t="s">
        <v>58</v>
      </c>
      <c r="O171" s="30" t="s">
        <v>58</v>
      </c>
      <c r="P171" s="30" t="s">
        <v>58</v>
      </c>
      <c r="Q171" s="30" t="s">
        <v>58</v>
      </c>
      <c r="R171" s="30" t="s">
        <v>58</v>
      </c>
      <c r="S171" s="30" t="s">
        <v>58</v>
      </c>
      <c r="T171" s="30" t="s">
        <v>58</v>
      </c>
      <c r="U171" s="30" t="s">
        <v>58</v>
      </c>
      <c r="V171" s="30" t="s">
        <v>58</v>
      </c>
      <c r="W171" s="30" t="s">
        <v>58</v>
      </c>
      <c r="X171" s="30" t="s">
        <v>58</v>
      </c>
      <c r="Y171" s="30" t="s">
        <v>58</v>
      </c>
    </row>
    <row r="172" spans="1:25" s="15" customFormat="1" x14ac:dyDescent="0.25">
      <c r="A172" s="48"/>
      <c r="B172" s="37" t="s">
        <v>94</v>
      </c>
      <c r="C172" s="47"/>
      <c r="D172" s="53"/>
      <c r="E172" s="17"/>
      <c r="F172" s="50">
        <f>SUM(F166:F171)</f>
        <v>0</v>
      </c>
      <c r="G172" s="50">
        <f t="shared" ref="G172:Y172" si="31">SUM(G166:G166)</f>
        <v>0</v>
      </c>
      <c r="H172" s="50">
        <f t="shared" si="31"/>
        <v>0</v>
      </c>
      <c r="I172" s="50">
        <f t="shared" si="31"/>
        <v>0</v>
      </c>
      <c r="J172" s="50">
        <f t="shared" si="31"/>
        <v>0</v>
      </c>
      <c r="K172" s="50">
        <f t="shared" si="31"/>
        <v>0</v>
      </c>
      <c r="L172" s="50">
        <f t="shared" si="31"/>
        <v>0</v>
      </c>
      <c r="M172" s="50">
        <f t="shared" si="31"/>
        <v>0</v>
      </c>
      <c r="N172" s="50">
        <f t="shared" si="31"/>
        <v>0</v>
      </c>
      <c r="O172" s="50">
        <f t="shared" si="31"/>
        <v>0</v>
      </c>
      <c r="P172" s="50">
        <f t="shared" si="31"/>
        <v>0</v>
      </c>
      <c r="Q172" s="50">
        <f t="shared" si="31"/>
        <v>0</v>
      </c>
      <c r="R172" s="50">
        <f t="shared" si="31"/>
        <v>0</v>
      </c>
      <c r="S172" s="50">
        <f t="shared" si="31"/>
        <v>0</v>
      </c>
      <c r="T172" s="50">
        <f t="shared" si="31"/>
        <v>0</v>
      </c>
      <c r="U172" s="50">
        <f t="shared" si="31"/>
        <v>0</v>
      </c>
      <c r="V172" s="50">
        <f t="shared" si="31"/>
        <v>0</v>
      </c>
      <c r="W172" s="50">
        <f t="shared" si="31"/>
        <v>0</v>
      </c>
      <c r="X172" s="50">
        <f t="shared" si="31"/>
        <v>0</v>
      </c>
      <c r="Y172" s="50">
        <f t="shared" si="31"/>
        <v>0</v>
      </c>
    </row>
    <row r="173" spans="1:25" ht="15" customHeight="1" x14ac:dyDescent="0.25">
      <c r="A173" s="35"/>
      <c r="B173" s="190" t="s">
        <v>256</v>
      </c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2"/>
    </row>
    <row r="174" spans="1:25" ht="48" customHeight="1" x14ac:dyDescent="0.25">
      <c r="A174" s="35">
        <v>120</v>
      </c>
      <c r="B174" s="38" t="s">
        <v>356</v>
      </c>
      <c r="C174" s="2" t="s">
        <v>13</v>
      </c>
      <c r="D174" s="51" t="s">
        <v>241</v>
      </c>
      <c r="E174" s="16" t="s">
        <v>1</v>
      </c>
      <c r="F174" s="30">
        <f t="shared" ref="F174" si="32">SUM(G174:Y174)</f>
        <v>0</v>
      </c>
      <c r="G174" s="2" t="s">
        <v>58</v>
      </c>
      <c r="H174" s="30">
        <v>0</v>
      </c>
      <c r="I174" s="2" t="s">
        <v>58</v>
      </c>
      <c r="J174" s="2" t="s">
        <v>58</v>
      </c>
      <c r="K174" s="2" t="s">
        <v>58</v>
      </c>
      <c r="L174" s="2" t="s">
        <v>58</v>
      </c>
      <c r="M174" s="2" t="s">
        <v>58</v>
      </c>
      <c r="N174" s="2" t="s">
        <v>58</v>
      </c>
      <c r="O174" s="2" t="s">
        <v>58</v>
      </c>
      <c r="P174" s="2" t="s">
        <v>58</v>
      </c>
      <c r="Q174" s="2" t="s">
        <v>58</v>
      </c>
      <c r="R174" s="2" t="s">
        <v>58</v>
      </c>
      <c r="S174" s="2" t="s">
        <v>58</v>
      </c>
      <c r="T174" s="2" t="s">
        <v>58</v>
      </c>
      <c r="U174" s="2" t="s">
        <v>58</v>
      </c>
      <c r="V174" s="2" t="s">
        <v>58</v>
      </c>
      <c r="W174" s="2" t="s">
        <v>58</v>
      </c>
      <c r="X174" s="2" t="s">
        <v>58</v>
      </c>
      <c r="Y174" s="2" t="s">
        <v>58</v>
      </c>
    </row>
    <row r="175" spans="1:25" s="15" customFormat="1" x14ac:dyDescent="0.25">
      <c r="A175" s="48"/>
      <c r="B175" s="37" t="s">
        <v>94</v>
      </c>
      <c r="C175" s="47"/>
      <c r="D175" s="53"/>
      <c r="E175" s="17"/>
      <c r="F175" s="50">
        <f>SUM(F174:F174)</f>
        <v>0</v>
      </c>
      <c r="G175" s="50">
        <f t="shared" ref="G175:Y175" si="33">SUM(G174:G174)</f>
        <v>0</v>
      </c>
      <c r="H175" s="50">
        <f t="shared" si="33"/>
        <v>0</v>
      </c>
      <c r="I175" s="50">
        <f t="shared" si="33"/>
        <v>0</v>
      </c>
      <c r="J175" s="50">
        <f t="shared" si="33"/>
        <v>0</v>
      </c>
      <c r="K175" s="50">
        <f t="shared" si="33"/>
        <v>0</v>
      </c>
      <c r="L175" s="50">
        <f t="shared" si="33"/>
        <v>0</v>
      </c>
      <c r="M175" s="50">
        <f t="shared" si="33"/>
        <v>0</v>
      </c>
      <c r="N175" s="50">
        <f t="shared" si="33"/>
        <v>0</v>
      </c>
      <c r="O175" s="50">
        <f t="shared" si="33"/>
        <v>0</v>
      </c>
      <c r="P175" s="50">
        <f t="shared" si="33"/>
        <v>0</v>
      </c>
      <c r="Q175" s="50">
        <f t="shared" si="33"/>
        <v>0</v>
      </c>
      <c r="R175" s="50">
        <f t="shared" si="33"/>
        <v>0</v>
      </c>
      <c r="S175" s="50">
        <f t="shared" si="33"/>
        <v>0</v>
      </c>
      <c r="T175" s="50">
        <f t="shared" si="33"/>
        <v>0</v>
      </c>
      <c r="U175" s="50">
        <f t="shared" si="33"/>
        <v>0</v>
      </c>
      <c r="V175" s="50">
        <f t="shared" si="33"/>
        <v>0</v>
      </c>
      <c r="W175" s="50">
        <f t="shared" si="33"/>
        <v>0</v>
      </c>
      <c r="X175" s="50">
        <f t="shared" si="33"/>
        <v>0</v>
      </c>
      <c r="Y175" s="50">
        <f t="shared" si="33"/>
        <v>0</v>
      </c>
    </row>
    <row r="176" spans="1:25" ht="15" customHeight="1" x14ac:dyDescent="0.25">
      <c r="A176" s="35"/>
      <c r="B176" s="190" t="s">
        <v>253</v>
      </c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2"/>
    </row>
    <row r="177" spans="1:25" ht="30" x14ac:dyDescent="0.25">
      <c r="A177" s="35">
        <v>121</v>
      </c>
      <c r="B177" s="38" t="s">
        <v>211</v>
      </c>
      <c r="C177" s="2" t="s">
        <v>13</v>
      </c>
      <c r="D177" s="51" t="s">
        <v>242</v>
      </c>
      <c r="E177" s="16" t="s">
        <v>1</v>
      </c>
      <c r="F177" s="30">
        <f t="shared" ref="F177:F180" si="34">SUM(G177:Y177)</f>
        <v>0</v>
      </c>
      <c r="G177" s="2" t="s">
        <v>58</v>
      </c>
      <c r="H177" s="2" t="s">
        <v>58</v>
      </c>
      <c r="I177" s="2" t="s">
        <v>58</v>
      </c>
      <c r="J177" s="2" t="s">
        <v>58</v>
      </c>
      <c r="K177" s="30">
        <v>0</v>
      </c>
      <c r="L177" s="2" t="s">
        <v>58</v>
      </c>
      <c r="M177" s="2" t="s">
        <v>58</v>
      </c>
      <c r="N177" s="2" t="s">
        <v>58</v>
      </c>
      <c r="O177" s="2" t="s">
        <v>58</v>
      </c>
      <c r="P177" s="2" t="s">
        <v>58</v>
      </c>
      <c r="Q177" s="2" t="s">
        <v>58</v>
      </c>
      <c r="R177" s="2" t="s">
        <v>58</v>
      </c>
      <c r="S177" s="2" t="s">
        <v>58</v>
      </c>
      <c r="T177" s="2" t="s">
        <v>58</v>
      </c>
      <c r="U177" s="2" t="s">
        <v>58</v>
      </c>
      <c r="V177" s="2" t="s">
        <v>58</v>
      </c>
      <c r="W177" s="2" t="s">
        <v>58</v>
      </c>
      <c r="X177" s="2" t="s">
        <v>58</v>
      </c>
      <c r="Y177" s="2" t="s">
        <v>58</v>
      </c>
    </row>
    <row r="178" spans="1:25" ht="30" x14ac:dyDescent="0.25">
      <c r="A178" s="35">
        <v>122</v>
      </c>
      <c r="B178" s="38" t="s">
        <v>212</v>
      </c>
      <c r="C178" s="2" t="s">
        <v>13</v>
      </c>
      <c r="D178" s="51" t="s">
        <v>242</v>
      </c>
      <c r="E178" s="16">
        <v>2</v>
      </c>
      <c r="F178" s="30">
        <f t="shared" si="34"/>
        <v>0</v>
      </c>
      <c r="G178" s="2" t="s">
        <v>58</v>
      </c>
      <c r="H178" s="2" t="s">
        <v>58</v>
      </c>
      <c r="I178" s="2" t="s">
        <v>58</v>
      </c>
      <c r="J178" s="2" t="s">
        <v>58</v>
      </c>
      <c r="K178" s="30">
        <v>0</v>
      </c>
      <c r="L178" s="2" t="s">
        <v>58</v>
      </c>
      <c r="M178" s="2" t="s">
        <v>58</v>
      </c>
      <c r="N178" s="2" t="s">
        <v>58</v>
      </c>
      <c r="O178" s="2" t="s">
        <v>58</v>
      </c>
      <c r="P178" s="2" t="s">
        <v>58</v>
      </c>
      <c r="Q178" s="2" t="s">
        <v>58</v>
      </c>
      <c r="R178" s="2" t="s">
        <v>58</v>
      </c>
      <c r="S178" s="2" t="s">
        <v>58</v>
      </c>
      <c r="T178" s="2" t="s">
        <v>58</v>
      </c>
      <c r="U178" s="2" t="s">
        <v>58</v>
      </c>
      <c r="V178" s="2" t="s">
        <v>58</v>
      </c>
      <c r="W178" s="2" t="s">
        <v>58</v>
      </c>
      <c r="X178" s="2" t="s">
        <v>58</v>
      </c>
      <c r="Y178" s="2" t="s">
        <v>58</v>
      </c>
    </row>
    <row r="179" spans="1:25" ht="30" x14ac:dyDescent="0.25">
      <c r="A179" s="35">
        <v>123</v>
      </c>
      <c r="B179" s="38" t="s">
        <v>213</v>
      </c>
      <c r="C179" s="2" t="s">
        <v>13</v>
      </c>
      <c r="D179" s="51" t="s">
        <v>242</v>
      </c>
      <c r="E179" s="16" t="s">
        <v>1</v>
      </c>
      <c r="F179" s="30">
        <f t="shared" ref="F179" si="35">SUM(G179:Y179)</f>
        <v>0</v>
      </c>
      <c r="G179" s="2" t="s">
        <v>58</v>
      </c>
      <c r="H179" s="2" t="s">
        <v>58</v>
      </c>
      <c r="I179" s="2" t="s">
        <v>58</v>
      </c>
      <c r="J179" s="2" t="s">
        <v>58</v>
      </c>
      <c r="K179" s="30">
        <v>0</v>
      </c>
      <c r="L179" s="2" t="s">
        <v>58</v>
      </c>
      <c r="M179" s="2" t="s">
        <v>58</v>
      </c>
      <c r="N179" s="2" t="s">
        <v>58</v>
      </c>
      <c r="O179" s="2" t="s">
        <v>58</v>
      </c>
      <c r="P179" s="2" t="s">
        <v>58</v>
      </c>
      <c r="Q179" s="2" t="s">
        <v>58</v>
      </c>
      <c r="R179" s="2" t="s">
        <v>58</v>
      </c>
      <c r="S179" s="2" t="s">
        <v>58</v>
      </c>
      <c r="T179" s="2" t="s">
        <v>58</v>
      </c>
      <c r="U179" s="2" t="s">
        <v>58</v>
      </c>
      <c r="V179" s="2" t="s">
        <v>58</v>
      </c>
      <c r="W179" s="2" t="s">
        <v>58</v>
      </c>
      <c r="X179" s="2" t="s">
        <v>58</v>
      </c>
      <c r="Y179" s="2" t="s">
        <v>58</v>
      </c>
    </row>
    <row r="180" spans="1:25" ht="26.25" customHeight="1" x14ac:dyDescent="0.25">
      <c r="A180" s="35">
        <v>124</v>
      </c>
      <c r="B180" s="38" t="s">
        <v>214</v>
      </c>
      <c r="C180" s="2" t="s">
        <v>13</v>
      </c>
      <c r="D180" s="51" t="s">
        <v>242</v>
      </c>
      <c r="E180" s="16">
        <v>2</v>
      </c>
      <c r="F180" s="30">
        <f t="shared" si="34"/>
        <v>0</v>
      </c>
      <c r="G180" s="2" t="s">
        <v>58</v>
      </c>
      <c r="H180" s="2" t="s">
        <v>58</v>
      </c>
      <c r="I180" s="2" t="s">
        <v>58</v>
      </c>
      <c r="J180" s="2" t="s">
        <v>58</v>
      </c>
      <c r="K180" s="30">
        <v>0</v>
      </c>
      <c r="L180" s="2" t="s">
        <v>58</v>
      </c>
      <c r="M180" s="2" t="s">
        <v>58</v>
      </c>
      <c r="N180" s="2" t="s">
        <v>58</v>
      </c>
      <c r="O180" s="2" t="s">
        <v>58</v>
      </c>
      <c r="P180" s="2" t="s">
        <v>58</v>
      </c>
      <c r="Q180" s="2" t="s">
        <v>58</v>
      </c>
      <c r="R180" s="2" t="s">
        <v>58</v>
      </c>
      <c r="S180" s="2" t="s">
        <v>58</v>
      </c>
      <c r="T180" s="2" t="s">
        <v>58</v>
      </c>
      <c r="U180" s="2" t="s">
        <v>58</v>
      </c>
      <c r="V180" s="2" t="s">
        <v>58</v>
      </c>
      <c r="W180" s="2" t="s">
        <v>58</v>
      </c>
      <c r="X180" s="2" t="s">
        <v>58</v>
      </c>
      <c r="Y180" s="2" t="s">
        <v>58</v>
      </c>
    </row>
    <row r="181" spans="1:25" s="15" customFormat="1" x14ac:dyDescent="0.25">
      <c r="A181" s="48"/>
      <c r="B181" s="37" t="s">
        <v>94</v>
      </c>
      <c r="C181" s="47"/>
      <c r="D181" s="53"/>
      <c r="E181" s="17"/>
      <c r="F181" s="50">
        <f>SUM(F177:F180)</f>
        <v>0</v>
      </c>
      <c r="G181" s="50">
        <f t="shared" ref="G181:Y181" si="36">SUM(G177:G180)</f>
        <v>0</v>
      </c>
      <c r="H181" s="50">
        <f t="shared" si="36"/>
        <v>0</v>
      </c>
      <c r="I181" s="50">
        <f t="shared" si="36"/>
        <v>0</v>
      </c>
      <c r="J181" s="50">
        <f t="shared" si="36"/>
        <v>0</v>
      </c>
      <c r="K181" s="50">
        <f t="shared" si="36"/>
        <v>0</v>
      </c>
      <c r="L181" s="50">
        <f t="shared" si="36"/>
        <v>0</v>
      </c>
      <c r="M181" s="50">
        <f t="shared" si="36"/>
        <v>0</v>
      </c>
      <c r="N181" s="50">
        <f t="shared" si="36"/>
        <v>0</v>
      </c>
      <c r="O181" s="50">
        <f t="shared" si="36"/>
        <v>0</v>
      </c>
      <c r="P181" s="50">
        <f t="shared" si="36"/>
        <v>0</v>
      </c>
      <c r="Q181" s="50">
        <f t="shared" si="36"/>
        <v>0</v>
      </c>
      <c r="R181" s="50">
        <f t="shared" si="36"/>
        <v>0</v>
      </c>
      <c r="S181" s="50">
        <f t="shared" si="36"/>
        <v>0</v>
      </c>
      <c r="T181" s="50">
        <f t="shared" si="36"/>
        <v>0</v>
      </c>
      <c r="U181" s="50">
        <f t="shared" si="36"/>
        <v>0</v>
      </c>
      <c r="V181" s="50">
        <f t="shared" si="36"/>
        <v>0</v>
      </c>
      <c r="W181" s="50">
        <f t="shared" si="36"/>
        <v>0</v>
      </c>
      <c r="X181" s="50">
        <f t="shared" si="36"/>
        <v>0</v>
      </c>
      <c r="Y181" s="50">
        <f t="shared" si="36"/>
        <v>0</v>
      </c>
    </row>
    <row r="182" spans="1:25" s="15" customFormat="1" x14ac:dyDescent="0.25">
      <c r="A182" s="48"/>
      <c r="B182" s="37" t="s">
        <v>95</v>
      </c>
      <c r="C182" s="47"/>
      <c r="D182" s="53"/>
      <c r="E182" s="17"/>
      <c r="F182" s="50">
        <f>F164+F159+F154+F181+F172+F175</f>
        <v>2165</v>
      </c>
      <c r="G182" s="50">
        <f t="shared" ref="G182:Y182" si="37">G164+G159+G154+G181+G172+G175</f>
        <v>2165</v>
      </c>
      <c r="H182" s="50">
        <f t="shared" si="37"/>
        <v>0</v>
      </c>
      <c r="I182" s="50">
        <f t="shared" si="37"/>
        <v>0</v>
      </c>
      <c r="J182" s="50">
        <f t="shared" si="37"/>
        <v>0</v>
      </c>
      <c r="K182" s="50">
        <f t="shared" si="37"/>
        <v>0</v>
      </c>
      <c r="L182" s="50">
        <f t="shared" si="37"/>
        <v>0</v>
      </c>
      <c r="M182" s="50">
        <f t="shared" si="37"/>
        <v>0</v>
      </c>
      <c r="N182" s="50">
        <f t="shared" si="37"/>
        <v>0</v>
      </c>
      <c r="O182" s="50">
        <f t="shared" si="37"/>
        <v>0</v>
      </c>
      <c r="P182" s="50">
        <f t="shared" si="37"/>
        <v>0</v>
      </c>
      <c r="Q182" s="50">
        <f t="shared" si="37"/>
        <v>0</v>
      </c>
      <c r="R182" s="50">
        <f t="shared" si="37"/>
        <v>0</v>
      </c>
      <c r="S182" s="50">
        <f t="shared" si="37"/>
        <v>0</v>
      </c>
      <c r="T182" s="50">
        <f t="shared" si="37"/>
        <v>0</v>
      </c>
      <c r="U182" s="50">
        <f t="shared" si="37"/>
        <v>0</v>
      </c>
      <c r="V182" s="50">
        <f t="shared" si="37"/>
        <v>0</v>
      </c>
      <c r="W182" s="50">
        <f t="shared" si="37"/>
        <v>0</v>
      </c>
      <c r="X182" s="50">
        <f t="shared" si="37"/>
        <v>0</v>
      </c>
      <c r="Y182" s="50">
        <f t="shared" si="37"/>
        <v>0</v>
      </c>
    </row>
    <row r="183" spans="1:25" ht="36.75" customHeight="1" x14ac:dyDescent="0.25">
      <c r="A183" s="35"/>
      <c r="B183" s="40" t="s">
        <v>147</v>
      </c>
      <c r="C183" s="2"/>
      <c r="D183" s="51" t="s">
        <v>240</v>
      </c>
      <c r="E183" s="3"/>
      <c r="F183" s="30">
        <f>SUM(G183:Y183)</f>
        <v>2690</v>
      </c>
      <c r="G183" s="30">
        <v>390</v>
      </c>
      <c r="H183" s="30">
        <v>1019</v>
      </c>
      <c r="I183" s="30">
        <v>230</v>
      </c>
      <c r="J183" s="30">
        <v>363</v>
      </c>
      <c r="K183" s="30">
        <v>77</v>
      </c>
      <c r="L183" s="30">
        <v>194</v>
      </c>
      <c r="M183" s="30">
        <v>142</v>
      </c>
      <c r="N183" s="30">
        <v>47</v>
      </c>
      <c r="O183" s="30">
        <v>24</v>
      </c>
      <c r="P183" s="30">
        <v>12</v>
      </c>
      <c r="Q183" s="30">
        <v>2</v>
      </c>
      <c r="R183" s="30">
        <v>44</v>
      </c>
      <c r="S183" s="30">
        <v>130</v>
      </c>
      <c r="T183" s="30">
        <v>0</v>
      </c>
      <c r="U183" s="30">
        <v>0</v>
      </c>
      <c r="V183" s="30">
        <v>0</v>
      </c>
      <c r="W183" s="30">
        <v>16</v>
      </c>
      <c r="X183" s="30">
        <v>0</v>
      </c>
      <c r="Y183" s="30">
        <v>0</v>
      </c>
    </row>
    <row r="184" spans="1:25" ht="28.5" x14ac:dyDescent="0.25">
      <c r="A184" s="48" t="s">
        <v>0</v>
      </c>
      <c r="B184" s="48" t="s">
        <v>390</v>
      </c>
      <c r="C184" s="16" t="s">
        <v>18</v>
      </c>
      <c r="D184" s="54" t="s">
        <v>31</v>
      </c>
      <c r="E184" s="35"/>
      <c r="F184" s="63">
        <f>F182+F143+F116+F67</f>
        <v>91473</v>
      </c>
      <c r="G184" s="63">
        <f t="shared" ref="G184:Y184" si="38">G182+G143+G116+G67</f>
        <v>18588</v>
      </c>
      <c r="H184" s="63">
        <f t="shared" si="38"/>
        <v>13956</v>
      </c>
      <c r="I184" s="63">
        <f t="shared" si="38"/>
        <v>11109</v>
      </c>
      <c r="J184" s="63">
        <f t="shared" si="38"/>
        <v>10456</v>
      </c>
      <c r="K184" s="63">
        <f t="shared" si="38"/>
        <v>4801</v>
      </c>
      <c r="L184" s="63">
        <f t="shared" si="38"/>
        <v>4712</v>
      </c>
      <c r="M184" s="63">
        <f t="shared" si="38"/>
        <v>6605</v>
      </c>
      <c r="N184" s="63">
        <f t="shared" si="38"/>
        <v>8095</v>
      </c>
      <c r="O184" s="63">
        <f t="shared" si="38"/>
        <v>638</v>
      </c>
      <c r="P184" s="63">
        <f t="shared" si="38"/>
        <v>1672</v>
      </c>
      <c r="Q184" s="63">
        <f t="shared" si="38"/>
        <v>438</v>
      </c>
      <c r="R184" s="63">
        <f t="shared" si="38"/>
        <v>2006</v>
      </c>
      <c r="S184" s="63">
        <f t="shared" si="38"/>
        <v>3880</v>
      </c>
      <c r="T184" s="63">
        <f t="shared" si="38"/>
        <v>425</v>
      </c>
      <c r="U184" s="63">
        <f t="shared" si="38"/>
        <v>355</v>
      </c>
      <c r="V184" s="63">
        <f t="shared" si="38"/>
        <v>455</v>
      </c>
      <c r="W184" s="63">
        <f t="shared" si="38"/>
        <v>448</v>
      </c>
      <c r="X184" s="63">
        <f t="shared" si="38"/>
        <v>777</v>
      </c>
      <c r="Y184" s="63">
        <f t="shared" si="38"/>
        <v>2057</v>
      </c>
    </row>
    <row r="185" spans="1:25" x14ac:dyDescent="0.25">
      <c r="A185" s="4"/>
      <c r="B185" s="4"/>
      <c r="C185" s="64"/>
      <c r="D185" s="71"/>
      <c r="E185" s="72"/>
      <c r="F185" s="65">
        <f>F24+F27+F35+F41+F47+F53+F56+F60+F66+F101+F109+F112+F115+F124+F142+F154+F159+F164+F172+F175+F181+F183</f>
        <v>94163</v>
      </c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s="27" customFormat="1" ht="15" customHeight="1" x14ac:dyDescent="0.2">
      <c r="A186" s="195" t="s">
        <v>288</v>
      </c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</row>
    <row r="187" spans="1:25" s="27" customFormat="1" ht="15" customHeight="1" x14ac:dyDescent="0.2">
      <c r="A187" s="195" t="s">
        <v>325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</row>
    <row r="188" spans="1:25" s="27" customFormat="1" ht="15" customHeight="1" x14ac:dyDescent="0.2">
      <c r="A188" s="195" t="s">
        <v>305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</row>
    <row r="189" spans="1:25" x14ac:dyDescent="0.25">
      <c r="A189" s="195" t="s">
        <v>303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</row>
    <row r="190" spans="1:25" x14ac:dyDescent="0.25">
      <c r="A190" s="195" t="s">
        <v>304</v>
      </c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</row>
    <row r="191" spans="1:25" s="28" customFormat="1" ht="12.75" customHeight="1" x14ac:dyDescent="0.2">
      <c r="A191" s="198" t="s">
        <v>329</v>
      </c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</row>
    <row r="192" spans="1:25" s="28" customFormat="1" ht="12.75" customHeight="1" x14ac:dyDescent="0.2">
      <c r="A192" s="198" t="s">
        <v>330</v>
      </c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</row>
    <row r="193" spans="1:25" s="28" customFormat="1" ht="14.25" customHeight="1" x14ac:dyDescent="0.2">
      <c r="A193" s="196" t="s">
        <v>332</v>
      </c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</row>
    <row r="194" spans="1:25" s="28" customFormat="1" ht="14.25" customHeight="1" x14ac:dyDescent="0.2">
      <c r="A194" s="197" t="s">
        <v>357</v>
      </c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30"/>
      <c r="X194" s="130"/>
      <c r="Y194" s="130"/>
    </row>
    <row r="195" spans="1:25" s="9" customFormat="1" x14ac:dyDescent="0.25">
      <c r="A195" s="18"/>
      <c r="B195" s="18"/>
      <c r="C195" s="18"/>
      <c r="D195" s="58"/>
      <c r="E195" s="18"/>
      <c r="G195" s="10"/>
      <c r="I195" s="32"/>
      <c r="J195" s="32"/>
    </row>
    <row r="196" spans="1:25" s="9" customFormat="1" ht="15.75" customHeight="1" x14ac:dyDescent="0.25">
      <c r="A196" s="199" t="s">
        <v>368</v>
      </c>
      <c r="B196" s="199"/>
      <c r="C196" s="199"/>
      <c r="D196" s="55"/>
      <c r="E196" s="45"/>
      <c r="F196" s="46"/>
      <c r="G196" s="199" t="s">
        <v>369</v>
      </c>
      <c r="H196" s="199"/>
      <c r="I196" s="199"/>
      <c r="J196" s="32"/>
      <c r="N196" s="10"/>
    </row>
    <row r="197" spans="1:25" s="9" customFormat="1" ht="12.75" customHeight="1" x14ac:dyDescent="0.25">
      <c r="A197" s="19"/>
      <c r="B197" s="20"/>
      <c r="C197" s="7"/>
      <c r="D197" s="56"/>
      <c r="H197" s="21"/>
      <c r="I197" s="32"/>
      <c r="J197" s="32"/>
      <c r="N197" s="10"/>
    </row>
    <row r="198" spans="1:25" s="9" customFormat="1" ht="15.75" customHeight="1" x14ac:dyDescent="0.25">
      <c r="A198" s="22" t="s">
        <v>186</v>
      </c>
      <c r="C198" s="22"/>
      <c r="D198" s="55"/>
      <c r="E198" s="6"/>
      <c r="F198" s="22"/>
      <c r="G198" s="22" t="s">
        <v>187</v>
      </c>
      <c r="H198" s="23"/>
      <c r="I198" s="33"/>
      <c r="J198" s="32"/>
    </row>
    <row r="199" spans="1:25" s="9" customFormat="1" ht="19.5" customHeight="1" x14ac:dyDescent="0.25">
      <c r="A199" s="156" t="s">
        <v>287</v>
      </c>
      <c r="B199" s="156"/>
      <c r="C199" s="156"/>
      <c r="D199" s="57"/>
      <c r="I199" s="32"/>
      <c r="J199" s="32"/>
    </row>
    <row r="202" spans="1:25" ht="30" x14ac:dyDescent="0.25">
      <c r="B202" s="24" t="s">
        <v>153</v>
      </c>
    </row>
  </sheetData>
  <autoFilter ref="A7:Y193"/>
  <mergeCells count="64">
    <mergeCell ref="B155:Y155"/>
    <mergeCell ref="A3:Y3"/>
    <mergeCell ref="B69:Y69"/>
    <mergeCell ref="B110:Y110"/>
    <mergeCell ref="B125:Y125"/>
    <mergeCell ref="B145:Y145"/>
    <mergeCell ref="B144:Y144"/>
    <mergeCell ref="B117:Y117"/>
    <mergeCell ref="B118:Y118"/>
    <mergeCell ref="B102:Y102"/>
    <mergeCell ref="A5:A7"/>
    <mergeCell ref="M6:M7"/>
    <mergeCell ref="B113:Y113"/>
    <mergeCell ref="B68:Y68"/>
    <mergeCell ref="F6:F7"/>
    <mergeCell ref="B42:Y42"/>
    <mergeCell ref="A199:C199"/>
    <mergeCell ref="A191:Y191"/>
    <mergeCell ref="A196:C196"/>
    <mergeCell ref="G196:I196"/>
    <mergeCell ref="A194:V194"/>
    <mergeCell ref="B160:Y160"/>
    <mergeCell ref="B176:Y176"/>
    <mergeCell ref="B173:Y173"/>
    <mergeCell ref="A186:Y186"/>
    <mergeCell ref="A193:Y193"/>
    <mergeCell ref="A192:Y192"/>
    <mergeCell ref="A187:Y187"/>
    <mergeCell ref="A188:Y188"/>
    <mergeCell ref="A190:Y190"/>
    <mergeCell ref="A189:Y189"/>
    <mergeCell ref="B165:Y165"/>
    <mergeCell ref="G6:G7"/>
    <mergeCell ref="H6:H7"/>
    <mergeCell ref="N6:O6"/>
    <mergeCell ref="P6:Q6"/>
    <mergeCell ref="C6:C7"/>
    <mergeCell ref="D6:D7"/>
    <mergeCell ref="E6:E7"/>
    <mergeCell ref="B61:Y61"/>
    <mergeCell ref="B9:Y9"/>
    <mergeCell ref="B10:Y10"/>
    <mergeCell ref="B25:Y25"/>
    <mergeCell ref="B28:Y28"/>
    <mergeCell ref="B57:Y57"/>
    <mergeCell ref="B48:Y48"/>
    <mergeCell ref="B54:Y54"/>
    <mergeCell ref="B36:Y36"/>
    <mergeCell ref="D1:E1"/>
    <mergeCell ref="I6:I7"/>
    <mergeCell ref="L1:Y1"/>
    <mergeCell ref="F5:Y5"/>
    <mergeCell ref="W6:W7"/>
    <mergeCell ref="X6:X7"/>
    <mergeCell ref="L6:L7"/>
    <mergeCell ref="S6:V6"/>
    <mergeCell ref="Y6:Y7"/>
    <mergeCell ref="R6:R7"/>
    <mergeCell ref="J6:J7"/>
    <mergeCell ref="K6:K7"/>
    <mergeCell ref="A2:E2"/>
    <mergeCell ref="A4:C4"/>
    <mergeCell ref="B5:B7"/>
    <mergeCell ref="C5:E5"/>
  </mergeCells>
  <pageMargins left="0.82677165354330717" right="0.23622047244094491" top="0.74803149606299213" bottom="0.74803149606299213" header="0.31496062992125984" footer="0.31496062992125984"/>
  <pageSetup paperSize="9" scale="52" orientation="landscape" horizontalDpi="0" verticalDpi="0" r:id="rId1"/>
  <rowBreaks count="8" manualBreakCount="8">
    <brk id="17" max="24" man="1"/>
    <brk id="30" max="24" man="1"/>
    <brk id="40" max="24" man="1"/>
    <brk id="60" max="16383" man="1"/>
    <brk id="93" max="24" man="1"/>
    <brk id="116" max="24" man="1"/>
    <brk id="146" max="24" man="1"/>
    <brk id="16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2017-03-29T12:10:01Z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